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30" yWindow="195" windowWidth="8475" windowHeight="11640" activeTab="0"/>
  </bookViews>
  <sheets>
    <sheet name="基礎となる財産一覧表" sheetId="1" r:id="rId1"/>
    <sheet name="遺留分減殺計算表" sheetId="2" r:id="rId2"/>
  </sheets>
  <definedNames>
    <definedName name="_xlnm.Print_Area" localSheetId="1">'遺留分減殺計算表'!$A$1:$K$115</definedName>
    <definedName name="_xlnm.Print_Area" localSheetId="0">'基礎となる財産一覧表'!$A$1:$M$62</definedName>
  </definedNames>
  <calcPr fullCalcOnLoad="1"/>
</workbook>
</file>

<file path=xl/sharedStrings.xml><?xml version="1.0" encoding="utf-8"?>
<sst xmlns="http://schemas.openxmlformats.org/spreadsheetml/2006/main" count="137" uniqueCount="83">
  <si>
    <t>死亡時遺産</t>
  </si>
  <si>
    <t>合計</t>
  </si>
  <si>
    <t>備考</t>
  </si>
  <si>
    <t>死因贈与</t>
  </si>
  <si>
    <t xml:space="preserve">合計  </t>
  </si>
  <si>
    <t>遺　　　贈</t>
  </si>
  <si>
    <t>生前贈与</t>
  </si>
  <si>
    <t>財産の種類・名称</t>
  </si>
  <si>
    <t>各自の分担額</t>
  </si>
  <si>
    <t>生前贈与</t>
  </si>
  <si>
    <t>法定相続分（上段に分子，下段に分母を記載）</t>
  </si>
  <si>
    <t>各自の取得分の評価額</t>
  </si>
  <si>
    <t>評価額</t>
  </si>
  <si>
    <t>遺留分権行使者（○印を全角で記入）</t>
  </si>
  <si>
    <t>相続人・受遺者・受贈者</t>
  </si>
  <si>
    <t xml:space="preserve">  持戻後遺産評価額  (7)＝(4)＋(6)</t>
  </si>
  <si>
    <t xml:space="preserve">  債務額合計  (8)</t>
  </si>
  <si>
    <t xml:space="preserve">  遺留分算定の基礎となる財産　(9)＝(7)－(8)</t>
  </si>
  <si>
    <t>　受贈者の負担率 (非表示）</t>
  </si>
  <si>
    <t>　遺留分侵害残額合計 (非表示）</t>
  </si>
  <si>
    <t xml:space="preserve">  最終分配額  (16)＝(14)＋(15)</t>
  </si>
  <si>
    <t>　遺留分侵害残額合計　（非表示）</t>
  </si>
  <si>
    <t>　遺贈の減殺額　(17)の合計を(18)で按分((18)が上限）</t>
  </si>
  <si>
    <t>　死因贈与の減殺額</t>
  </si>
  <si>
    <t>妻</t>
  </si>
  <si>
    <t>長男</t>
  </si>
  <si>
    <t>長女</t>
  </si>
  <si>
    <t>　上記減殺後の取得財産　（非表示）</t>
  </si>
  <si>
    <t xml:space="preserve">  法定相続分  (10)</t>
  </si>
  <si>
    <t xml:space="preserve">  債務分担額　(13)</t>
  </si>
  <si>
    <t xml:space="preserve">  現在分配額　(14)＝(1)＋(2)＋(5)－(13)</t>
  </si>
  <si>
    <t>うち　金銭債権</t>
  </si>
  <si>
    <t>金銭</t>
  </si>
  <si>
    <t>非金銭</t>
  </si>
  <si>
    <t>金銭債権合計（非表示）</t>
  </si>
  <si>
    <t>　未処理遺産のうち金銭債権合計　(非表示)</t>
  </si>
  <si>
    <t>個別分担額から入力</t>
  </si>
  <si>
    <t>合計額から入力</t>
  </si>
  <si>
    <t>　受遺者の負担率  (18)÷Σ(18)　(非表示）</t>
  </si>
  <si>
    <t>　権利行使者の遺留分侵害額
 　　 (17)＝(12)－(16)  （(17)＞0)</t>
  </si>
  <si>
    <t xml:space="preserve">  未処理遺産取得額  (15)＝(3)×(10)</t>
  </si>
  <si>
    <t>未処理遺産</t>
  </si>
  <si>
    <t xml:space="preserve">  個別的遺留分額　(12)＝(9)×(11)</t>
  </si>
  <si>
    <t>○</t>
  </si>
  <si>
    <t>債　務</t>
  </si>
  <si>
    <t>法定相続分に基づく分配額</t>
  </si>
  <si>
    <t>←この数値が１にならないときは，法定相続分の入力が正しいか再度確認してください。</t>
  </si>
  <si>
    <t>法定相続分（分数）　（非表示）</t>
  </si>
  <si>
    <t>法定相続分に基づく分担額</t>
  </si>
  <si>
    <t>相続人・受遺者・受贈者</t>
  </si>
  <si>
    <t>受遺（相続させる遺言を含む）額　(1)</t>
  </si>
  <si>
    <t>死因贈与額　(2)</t>
  </si>
  <si>
    <t>未処理遺産合計　(3)</t>
  </si>
  <si>
    <t>評価額合計　(4)＝(1)＋(2)＋(3)</t>
  </si>
  <si>
    <t>生前贈与額合計　(6)</t>
  </si>
  <si>
    <t>生前贈与額　(5)</t>
  </si>
  <si>
    <t>受贈者の負担率 (非表示）</t>
  </si>
  <si>
    <t>遺留分侵害残額合計 (非表示）</t>
  </si>
  <si>
    <t>上記減殺後の取得財産　（非表示）</t>
  </si>
  <si>
    <t>その遺留分超過額　（非表示）</t>
  </si>
  <si>
    <t>直系尊属のみが相続人の場合は「1」を入力→</t>
  </si>
  <si>
    <t>↑新しい贈与が上になるように入力</t>
  </si>
  <si>
    <t>　遺留分超過受遺額　(18)＝(1)＋(2)＋(5)－(12)
                                                      ((1)が上限)</t>
  </si>
  <si>
    <t>　遺留分超過死因贈与額
　　(1)＋(2)＋(5)－(12)－(1) ((2)が上限）</t>
  </si>
  <si>
    <t>&lt;1&gt;</t>
  </si>
  <si>
    <t>&lt;2&gt;</t>
  </si>
  <si>
    <t>&lt;3&gt;</t>
  </si>
  <si>
    <t>&lt;5&gt;</t>
  </si>
  <si>
    <t>※ 非表示となっている行がありますのでご注意ください。表示させる場合は，前後の行を選択して右クリックし，「再表示」を選択します。</t>
  </si>
  <si>
    <t>&lt;6&gt;</t>
  </si>
  <si>
    <t>&lt;7&gt;</t>
  </si>
  <si>
    <t>&lt;8&gt;</t>
  </si>
  <si>
    <t>&lt;9&gt;</t>
  </si>
  <si>
    <t>&lt;10&gt;</t>
  </si>
  <si>
    <t>次男</t>
  </si>
  <si>
    <t>←列コピーにより相続人欄を増やしたときは，「遺留分減殺計算表」の列数も同数増やしてください。</t>
  </si>
  <si>
    <t>　遺贈，死因贈与の減殺後の取得財産　（非表示）</t>
  </si>
  <si>
    <t>&lt;4&gt;</t>
  </si>
  <si>
    <t>※生前贈与欄を増やしたときは，「遺留分減殺計算表」の対応する生前贈与番号が付された行（２行）を選択して同様に行コピーしてください。ただし，番号「1」の欄については操作しないでください。</t>
  </si>
  <si>
    <t>　受遺額からみた減殺率（権利行使者の合算）</t>
  </si>
  <si>
    <t>　死因贈与額からみた減殺率（権利行使者の合算）</t>
  </si>
  <si>
    <t>　遺贈の減殺額　（小数点以下計算）（非表示）</t>
  </si>
  <si>
    <t>　死因贈与の減殺額　（小数点以下計算）（非表示）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</si>
</sst>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?????????/???????????"/>
    <numFmt numFmtId="177" formatCode="###,###,###,###&quot;円&quot;"/>
    <numFmt numFmtId="178" formatCode="#\ ???/???"/>
    <numFmt numFmtId="179" formatCode="###,###,###,###&quot;円  &quot;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##,###,###,###&quot;円　&quot;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明朝"/>
      <family val="1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indexed="9"/>
      <name val="ＭＳ Ｐ明朝"/>
      <family val="1"/>
    </font>
    <font>
      <b/>
      <sz val="9"/>
      <name val="ＭＳ Ｐゴシック"/>
      <family val="3"/>
    </font>
    <font>
      <b/>
      <sz val="10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lightDown"/>
    </fill>
    <fill>
      <patternFill patternType="solid">
        <fgColor indexed="65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" fillId="0" borderId="0" applyNumberFormat="0" applyBorder="0" applyAlignment="0"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8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30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33" applyFont="1" applyAlignment="1">
      <alignment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Alignment="1">
      <alignment vertical="center"/>
    </xf>
    <xf numFmtId="176" fontId="2" fillId="0" borderId="11" xfId="33" applyNumberFormat="1" applyFont="1" applyFill="1" applyBorder="1" applyAlignment="1">
      <alignment horizontal="center" vertical="center" shrinkToFit="1"/>
      <protection/>
    </xf>
    <xf numFmtId="0" fontId="2" fillId="24" borderId="12" xfId="0" applyNumberFormat="1" applyFont="1" applyFill="1" applyBorder="1" applyAlignment="1" applyProtection="1">
      <alignment horizontal="center" vertical="center"/>
      <protection locked="0"/>
    </xf>
    <xf numFmtId="179" fontId="2" fillId="24" borderId="11" xfId="0" applyNumberFormat="1" applyFont="1" applyFill="1" applyBorder="1" applyAlignment="1" applyProtection="1">
      <alignment vertical="center"/>
      <protection locked="0"/>
    </xf>
    <xf numFmtId="179" fontId="2" fillId="24" borderId="13" xfId="0" applyNumberFormat="1" applyFont="1" applyFill="1" applyBorder="1" applyAlignment="1" applyProtection="1">
      <alignment vertical="center"/>
      <protection locked="0"/>
    </xf>
    <xf numFmtId="179" fontId="2" fillId="0" borderId="11" xfId="33" applyNumberFormat="1" applyFont="1" applyFill="1" applyBorder="1" applyAlignment="1">
      <alignment vertical="center"/>
      <protection/>
    </xf>
    <xf numFmtId="179" fontId="2" fillId="0" borderId="11" xfId="33" applyNumberFormat="1" applyFont="1" applyFill="1" applyBorder="1" applyAlignment="1">
      <alignment horizontal="right" vertical="center" shrinkToFit="1"/>
      <protection/>
    </xf>
    <xf numFmtId="179" fontId="2" fillId="0" borderId="14" xfId="33" applyNumberFormat="1" applyFont="1" applyFill="1" applyBorder="1" applyAlignment="1" applyProtection="1">
      <alignment horizontal="right" vertical="center"/>
      <protection/>
    </xf>
    <xf numFmtId="179" fontId="2" fillId="0" borderId="15" xfId="33" applyNumberFormat="1" applyFont="1" applyFill="1" applyBorder="1" applyAlignment="1" applyProtection="1">
      <alignment horizontal="right" vertical="center"/>
      <protection/>
    </xf>
    <xf numFmtId="179" fontId="2" fillId="0" borderId="15" xfId="33" applyNumberFormat="1" applyFont="1" applyFill="1" applyBorder="1" applyAlignment="1" applyProtection="1">
      <alignment horizontal="right" vertical="center"/>
      <protection hidden="1"/>
    </xf>
    <xf numFmtId="179" fontId="2" fillId="0" borderId="15" xfId="33" applyNumberFormat="1" applyFont="1" applyFill="1" applyBorder="1" applyAlignment="1">
      <alignment vertical="center"/>
      <protection/>
    </xf>
    <xf numFmtId="176" fontId="2" fillId="0" borderId="15" xfId="33" applyNumberFormat="1" applyFont="1" applyFill="1" applyBorder="1" applyAlignment="1">
      <alignment horizontal="center" vertical="center" shrinkToFit="1"/>
      <protection/>
    </xf>
    <xf numFmtId="179" fontId="2" fillId="0" borderId="15" xfId="33" applyNumberFormat="1" applyFont="1" applyFill="1" applyBorder="1" applyAlignment="1">
      <alignment horizontal="right" vertical="center" shrinkToFit="1"/>
      <protection/>
    </xf>
    <xf numFmtId="0" fontId="2" fillId="24" borderId="16" xfId="0" applyNumberFormat="1" applyFont="1" applyFill="1" applyBorder="1" applyAlignment="1" applyProtection="1">
      <alignment horizontal="center" vertical="center"/>
      <protection locked="0"/>
    </xf>
    <xf numFmtId="179" fontId="2" fillId="24" borderId="15" xfId="0" applyNumberFormat="1" applyFont="1" applyFill="1" applyBorder="1" applyAlignment="1" applyProtection="1">
      <alignment vertical="center"/>
      <protection locked="0"/>
    </xf>
    <xf numFmtId="179" fontId="2" fillId="24" borderId="17" xfId="0" applyNumberFormat="1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horizontal="distributed" vertical="center"/>
      <protection/>
    </xf>
    <xf numFmtId="0" fontId="2" fillId="24" borderId="19" xfId="0" applyFont="1" applyFill="1" applyBorder="1" applyAlignment="1" applyProtection="1">
      <alignment horizontal="distributed" vertical="center"/>
      <protection locked="0"/>
    </xf>
    <xf numFmtId="0" fontId="2" fillId="24" borderId="20" xfId="0" applyFont="1" applyFill="1" applyBorder="1" applyAlignment="1" applyProtection="1">
      <alignment horizontal="distributed" vertical="center"/>
      <protection locked="0"/>
    </xf>
    <xf numFmtId="0" fontId="2" fillId="24" borderId="21" xfId="0" applyFont="1" applyFill="1" applyBorder="1" applyAlignment="1" applyProtection="1">
      <alignment horizontal="distributed" vertical="center"/>
      <protection locked="0"/>
    </xf>
    <xf numFmtId="0" fontId="2" fillId="24" borderId="22" xfId="0" applyFont="1" applyFill="1" applyBorder="1" applyAlignment="1" applyProtection="1">
      <alignment horizontal="distributed" vertical="center"/>
      <protection locked="0"/>
    </xf>
    <xf numFmtId="0" fontId="2" fillId="0" borderId="23" xfId="0" applyFont="1" applyFill="1" applyBorder="1" applyAlignment="1" applyProtection="1">
      <alignment horizontal="distributed" vertical="center"/>
      <protection/>
    </xf>
    <xf numFmtId="0" fontId="3" fillId="0" borderId="0" xfId="0" applyFont="1" applyAlignment="1">
      <alignment vertical="center" shrinkToFit="1"/>
    </xf>
    <xf numFmtId="0" fontId="2" fillId="0" borderId="19" xfId="0" applyFont="1" applyFill="1" applyBorder="1" applyAlignment="1" applyProtection="1">
      <alignment horizontal="distributed" vertical="center"/>
      <protection/>
    </xf>
    <xf numFmtId="179" fontId="2" fillId="0" borderId="15" xfId="33" applyNumberFormat="1" applyFont="1" applyFill="1" applyBorder="1" applyAlignment="1" applyProtection="1">
      <alignment vertical="center"/>
      <protection/>
    </xf>
    <xf numFmtId="176" fontId="2" fillId="0" borderId="14" xfId="33" applyNumberFormat="1" applyFont="1" applyFill="1" applyBorder="1" applyAlignment="1" applyProtection="1">
      <alignment horizontal="center" vertical="center" shrinkToFit="1"/>
      <protection/>
    </xf>
    <xf numFmtId="0" fontId="2" fillId="0" borderId="24" xfId="0" applyFont="1" applyBorder="1" applyAlignment="1">
      <alignment vertical="center" wrapText="1"/>
    </xf>
    <xf numFmtId="0" fontId="2" fillId="24" borderId="25" xfId="0" applyNumberFormat="1" applyFont="1" applyFill="1" applyBorder="1" applyAlignment="1" applyProtection="1">
      <alignment horizontal="center" vertical="center"/>
      <protection locked="0"/>
    </xf>
    <xf numFmtId="0" fontId="2" fillId="24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Font="1" applyBorder="1" applyAlignment="1">
      <alignment vertical="center" wrapText="1"/>
    </xf>
    <xf numFmtId="0" fontId="2" fillId="24" borderId="15" xfId="0" applyNumberFormat="1" applyFont="1" applyFill="1" applyBorder="1" applyAlignment="1" applyProtection="1">
      <alignment horizontal="center" vertical="center"/>
      <protection locked="0"/>
    </xf>
    <xf numFmtId="0" fontId="2" fillId="24" borderId="11" xfId="0" applyNumberFormat="1" applyFont="1" applyFill="1" applyBorder="1" applyAlignment="1" applyProtection="1">
      <alignment horizontal="center" vertical="center"/>
      <protection locked="0"/>
    </xf>
    <xf numFmtId="0" fontId="2" fillId="24" borderId="28" xfId="0" applyFont="1" applyFill="1" applyBorder="1" applyAlignment="1" applyProtection="1">
      <alignment horizontal="distributed" vertical="center"/>
      <protection locked="0"/>
    </xf>
    <xf numFmtId="0" fontId="2" fillId="24" borderId="29" xfId="0" applyFont="1" applyFill="1" applyBorder="1" applyAlignment="1" applyProtection="1">
      <alignment horizontal="distributed" vertical="center"/>
      <protection locked="0"/>
    </xf>
    <xf numFmtId="13" fontId="2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31" xfId="33" applyFont="1" applyFill="1" applyBorder="1" applyAlignment="1" applyProtection="1">
      <alignment horizontal="distributed" vertical="center"/>
      <protection/>
    </xf>
    <xf numFmtId="0" fontId="2" fillId="0" borderId="19" xfId="33" applyFont="1" applyFill="1" applyBorder="1" applyAlignment="1" applyProtection="1">
      <alignment horizontal="left" vertical="center" indent="1" shrinkToFit="1"/>
      <protection/>
    </xf>
    <xf numFmtId="179" fontId="2" fillId="0" borderId="11" xfId="33" applyNumberFormat="1" applyFont="1" applyFill="1" applyBorder="1" applyAlignment="1">
      <alignment horizontal="right" vertical="center"/>
      <protection/>
    </xf>
    <xf numFmtId="0" fontId="0" fillId="0" borderId="11" xfId="0" applyFill="1" applyBorder="1" applyAlignment="1" applyProtection="1">
      <alignment horizontal="distributed" vertical="center"/>
      <protection/>
    </xf>
    <xf numFmtId="0" fontId="2" fillId="0" borderId="32" xfId="0" applyFont="1" applyFill="1" applyBorder="1" applyAlignment="1" applyProtection="1">
      <alignment horizontal="distributed" vertical="center"/>
      <protection/>
    </xf>
    <xf numFmtId="0" fontId="0" fillId="0" borderId="33" xfId="0" applyFill="1" applyBorder="1" applyAlignment="1" applyProtection="1">
      <alignment horizontal="distributed" vertical="center"/>
      <protection/>
    </xf>
    <xf numFmtId="0" fontId="2" fillId="0" borderId="34" xfId="0" applyFont="1" applyFill="1" applyBorder="1" applyAlignment="1" applyProtection="1">
      <alignment horizontal="distributed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distributed" vertical="center"/>
      <protection/>
    </xf>
    <xf numFmtId="0" fontId="2" fillId="0" borderId="37" xfId="0" applyFont="1" applyFill="1" applyBorder="1" applyAlignment="1" applyProtection="1">
      <alignment horizontal="distributed" vertical="center"/>
      <protection/>
    </xf>
    <xf numFmtId="0" fontId="2" fillId="0" borderId="36" xfId="0" applyFont="1" applyFill="1" applyBorder="1" applyAlignment="1" applyProtection="1">
      <alignment horizontal="distributed" vertical="center" wrapText="1"/>
      <protection/>
    </xf>
    <xf numFmtId="0" fontId="2" fillId="0" borderId="38" xfId="0" applyFont="1" applyFill="1" applyBorder="1" applyAlignment="1" applyProtection="1">
      <alignment horizontal="distributed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Alignment="1" applyProtection="1">
      <alignment vertical="center"/>
      <protection/>
    </xf>
    <xf numFmtId="179" fontId="2" fillId="0" borderId="11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distributed" vertical="center"/>
      <protection/>
    </xf>
    <xf numFmtId="0" fontId="2" fillId="0" borderId="33" xfId="0" applyFont="1" applyFill="1" applyBorder="1" applyAlignment="1" applyProtection="1">
      <alignment horizontal="distributed" vertical="center"/>
      <protection/>
    </xf>
    <xf numFmtId="0" fontId="2" fillId="0" borderId="42" xfId="0" applyFont="1" applyFill="1" applyBorder="1" applyAlignment="1" applyProtection="1">
      <alignment horizontal="distributed" vertical="center" wrapText="1"/>
      <protection/>
    </xf>
    <xf numFmtId="0" fontId="2" fillId="0" borderId="11" xfId="0" applyFont="1" applyFill="1" applyBorder="1" applyAlignment="1" applyProtection="1">
      <alignment horizontal="center" vertical="center" textRotation="255" wrapText="1"/>
      <protection/>
    </xf>
    <xf numFmtId="0" fontId="0" fillId="0" borderId="43" xfId="0" applyFill="1" applyBorder="1" applyAlignment="1" applyProtection="1">
      <alignment horizontal="distributed" vertical="center"/>
      <protection/>
    </xf>
    <xf numFmtId="179" fontId="2" fillId="24" borderId="44" xfId="0" applyNumberFormat="1" applyFont="1" applyFill="1" applyBorder="1" applyAlignment="1">
      <alignment vertical="center"/>
    </xf>
    <xf numFmtId="0" fontId="0" fillId="0" borderId="13" xfId="0" applyFill="1" applyBorder="1" applyAlignment="1" applyProtection="1">
      <alignment horizontal="distributed" vertical="center"/>
      <protection/>
    </xf>
    <xf numFmtId="179" fontId="2" fillId="24" borderId="11" xfId="0" applyNumberFormat="1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distributed" vertical="center"/>
      <protection/>
    </xf>
    <xf numFmtId="0" fontId="6" fillId="0" borderId="45" xfId="0" applyFont="1" applyBorder="1" applyAlignment="1">
      <alignment vertical="center" shrinkToFit="1"/>
    </xf>
    <xf numFmtId="0" fontId="2" fillId="25" borderId="19" xfId="0" applyFont="1" applyFill="1" applyBorder="1" applyAlignment="1" applyProtection="1">
      <alignment horizontal="distributed" vertical="center"/>
      <protection/>
    </xf>
    <xf numFmtId="0" fontId="2" fillId="25" borderId="38" xfId="0" applyFont="1" applyFill="1" applyBorder="1" applyAlignment="1" applyProtection="1">
      <alignment horizontal="distributed" vertical="center"/>
      <protection/>
    </xf>
    <xf numFmtId="179" fontId="2" fillId="25" borderId="15" xfId="0" applyNumberFormat="1" applyFont="1" applyFill="1" applyBorder="1" applyAlignment="1" applyProtection="1">
      <alignment vertical="center"/>
      <protection/>
    </xf>
    <xf numFmtId="179" fontId="2" fillId="25" borderId="11" xfId="0" applyNumberFormat="1" applyFont="1" applyFill="1" applyBorder="1" applyAlignment="1" applyProtection="1">
      <alignment vertical="center"/>
      <protection/>
    </xf>
    <xf numFmtId="0" fontId="2" fillId="0" borderId="46" xfId="0" applyFont="1" applyFill="1" applyBorder="1" applyAlignment="1" applyProtection="1">
      <alignment horizontal="distributed" vertical="center"/>
      <protection/>
    </xf>
    <xf numFmtId="0" fontId="2" fillId="0" borderId="47" xfId="0" applyFont="1" applyFill="1" applyBorder="1" applyAlignment="1" applyProtection="1">
      <alignment horizontal="distributed" vertical="center"/>
      <protection/>
    </xf>
    <xf numFmtId="179" fontId="2" fillId="0" borderId="31" xfId="0" applyNumberFormat="1" applyFont="1" applyFill="1" applyBorder="1" applyAlignment="1" applyProtection="1">
      <alignment vertical="center"/>
      <protection/>
    </xf>
    <xf numFmtId="179" fontId="2" fillId="0" borderId="48" xfId="0" applyNumberFormat="1" applyFont="1" applyFill="1" applyBorder="1" applyAlignment="1" applyProtection="1">
      <alignment vertical="center"/>
      <protection/>
    </xf>
    <xf numFmtId="0" fontId="2" fillId="25" borderId="19" xfId="0" applyFont="1" applyFill="1" applyBorder="1" applyAlignment="1" applyProtection="1">
      <alignment horizontal="distributed" vertical="center"/>
      <protection locked="0"/>
    </xf>
    <xf numFmtId="0" fontId="2" fillId="0" borderId="47" xfId="0" applyFont="1" applyFill="1" applyBorder="1" applyAlignment="1" applyProtection="1">
      <alignment horizontal="center" vertical="center"/>
      <protection/>
    </xf>
    <xf numFmtId="179" fontId="2" fillId="25" borderId="44" xfId="0" applyNumberFormat="1" applyFont="1" applyFill="1" applyBorder="1" applyAlignment="1" applyProtection="1">
      <alignment vertical="center"/>
      <protection/>
    </xf>
    <xf numFmtId="176" fontId="2" fillId="0" borderId="15" xfId="43" applyNumberFormat="1" applyFont="1" applyFill="1" applyBorder="1" applyAlignment="1" applyProtection="1">
      <alignment horizontal="center" vertical="center" shrinkToFit="1"/>
      <protection/>
    </xf>
    <xf numFmtId="179" fontId="2" fillId="0" borderId="48" xfId="33" applyNumberFormat="1" applyFont="1" applyFill="1" applyBorder="1" applyAlignment="1">
      <alignment vertical="center"/>
      <protection/>
    </xf>
    <xf numFmtId="179" fontId="2" fillId="0" borderId="14" xfId="33" applyNumberFormat="1" applyFont="1" applyFill="1" applyBorder="1" applyAlignment="1">
      <alignment vertical="center"/>
      <protection/>
    </xf>
    <xf numFmtId="177" fontId="2" fillId="0" borderId="15" xfId="33" applyNumberFormat="1" applyFont="1" applyFill="1" applyBorder="1" applyAlignment="1">
      <alignment horizontal="right" vertical="center" shrinkToFit="1"/>
      <protection/>
    </xf>
    <xf numFmtId="179" fontId="2" fillId="0" borderId="15" xfId="33" applyNumberFormat="1" applyFont="1" applyFill="1" applyBorder="1" applyAlignment="1">
      <alignment horizontal="right" vertical="center"/>
      <protection/>
    </xf>
    <xf numFmtId="0" fontId="2" fillId="0" borderId="37" xfId="33" applyFont="1" applyFill="1" applyBorder="1" applyAlignment="1" applyProtection="1">
      <alignment horizontal="left" vertical="center" indent="1" shrinkToFit="1"/>
      <protection/>
    </xf>
    <xf numFmtId="0" fontId="2" fillId="0" borderId="38" xfId="33" applyFont="1" applyFill="1" applyBorder="1" applyAlignment="1" applyProtection="1">
      <alignment horizontal="left" vertical="center" indent="1" shrinkToFit="1"/>
      <protection/>
    </xf>
    <xf numFmtId="0" fontId="2" fillId="0" borderId="38" xfId="33" applyFont="1" applyFill="1" applyBorder="1" applyAlignment="1" applyProtection="1">
      <alignment horizontal="left" vertical="center" shrinkToFit="1"/>
      <protection/>
    </xf>
    <xf numFmtId="0" fontId="3" fillId="0" borderId="38" xfId="0" applyFont="1" applyFill="1" applyBorder="1" applyAlignment="1" applyProtection="1">
      <alignment horizontal="left" vertical="center" shrinkToFit="1"/>
      <protection/>
    </xf>
    <xf numFmtId="0" fontId="3" fillId="0" borderId="47" xfId="0" applyFont="1" applyFill="1" applyBorder="1" applyAlignment="1" applyProtection="1">
      <alignment horizontal="left" vertical="center" shrinkToFit="1"/>
      <protection/>
    </xf>
    <xf numFmtId="0" fontId="3" fillId="0" borderId="37" xfId="0" applyFont="1" applyFill="1" applyBorder="1" applyAlignment="1" applyProtection="1">
      <alignment horizontal="left" vertical="center" shrinkToFit="1"/>
      <protection/>
    </xf>
    <xf numFmtId="0" fontId="2" fillId="0" borderId="38" xfId="0" applyFont="1" applyFill="1" applyBorder="1" applyAlignment="1" applyProtection="1">
      <alignment horizontal="center" vertical="center" shrinkToFit="1"/>
      <protection/>
    </xf>
    <xf numFmtId="0" fontId="2" fillId="0" borderId="47" xfId="0" applyFont="1" applyFill="1" applyBorder="1" applyAlignment="1" applyProtection="1">
      <alignment horizontal="left" vertical="center" wrapText="1" shrinkToFit="1"/>
      <protection/>
    </xf>
    <xf numFmtId="0" fontId="2" fillId="0" borderId="36" xfId="0" applyFont="1" applyFill="1" applyBorder="1" applyAlignment="1" applyProtection="1">
      <alignment horizontal="left" vertical="center" shrinkToFit="1"/>
      <protection/>
    </xf>
    <xf numFmtId="0" fontId="5" fillId="0" borderId="36" xfId="0" applyFont="1" applyBorder="1" applyAlignment="1">
      <alignment horizontal="left" vertical="center" shrinkToFit="1"/>
    </xf>
    <xf numFmtId="0" fontId="5" fillId="0" borderId="38" xfId="0" applyFont="1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5" fillId="0" borderId="38" xfId="0" applyFont="1" applyBorder="1" applyAlignment="1">
      <alignment horizontal="left" vertical="center" wrapText="1"/>
    </xf>
    <xf numFmtId="0" fontId="5" fillId="0" borderId="38" xfId="0" applyFont="1" applyBorder="1" applyAlignment="1">
      <alignment vertical="center" shrinkToFit="1"/>
    </xf>
    <xf numFmtId="0" fontId="2" fillId="0" borderId="38" xfId="0" applyFont="1" applyFill="1" applyBorder="1" applyAlignment="1" applyProtection="1">
      <alignment horizontal="left" vertical="center" indent="1" shrinkToFit="1"/>
      <protection/>
    </xf>
    <xf numFmtId="0" fontId="2" fillId="0" borderId="38" xfId="0" applyFont="1" applyFill="1" applyBorder="1" applyAlignment="1" applyProtection="1">
      <alignment horizontal="left" vertical="center" wrapText="1" indent="1"/>
      <protection/>
    </xf>
    <xf numFmtId="0" fontId="0" fillId="0" borderId="37" xfId="0" applyBorder="1" applyAlignment="1">
      <alignment horizontal="left" vertical="center" indent="1"/>
    </xf>
    <xf numFmtId="0" fontId="0" fillId="0" borderId="47" xfId="0" applyBorder="1" applyAlignment="1">
      <alignment horizontal="left" vertical="center" indent="1"/>
    </xf>
    <xf numFmtId="0" fontId="2" fillId="0" borderId="10" xfId="33" applyFont="1" applyFill="1" applyBorder="1" applyAlignment="1" applyProtection="1">
      <alignment horizontal="left" vertical="center" indent="1" shrinkToFit="1"/>
      <protection/>
    </xf>
    <xf numFmtId="0" fontId="2" fillId="0" borderId="19" xfId="0" applyFont="1" applyFill="1" applyBorder="1" applyAlignment="1" applyProtection="1">
      <alignment horizontal="left" vertical="center" indent="1" shrinkToFit="1"/>
      <protection/>
    </xf>
    <xf numFmtId="0" fontId="2" fillId="0" borderId="38" xfId="0" applyFont="1" applyFill="1" applyBorder="1" applyAlignment="1" applyProtection="1">
      <alignment horizontal="left" vertical="center" shrinkToFit="1"/>
      <protection/>
    </xf>
    <xf numFmtId="0" fontId="2" fillId="0" borderId="47" xfId="0" applyFont="1" applyFill="1" applyBorder="1" applyAlignment="1" applyProtection="1">
      <alignment horizontal="left" vertical="center" shrinkToFit="1"/>
      <protection/>
    </xf>
    <xf numFmtId="0" fontId="2" fillId="0" borderId="11" xfId="0" applyFont="1" applyBorder="1" applyAlignment="1">
      <alignment horizontal="center" vertical="center" shrinkToFit="1"/>
    </xf>
    <xf numFmtId="0" fontId="28" fillId="0" borderId="11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 applyProtection="1">
      <alignment horizontal="left" vertical="center" wrapText="1" indent="1"/>
      <protection/>
    </xf>
    <xf numFmtId="0" fontId="2" fillId="8" borderId="19" xfId="0" applyFont="1" applyFill="1" applyBorder="1" applyAlignment="1" applyProtection="1">
      <alignment horizontal="left" vertical="center" shrinkToFit="1"/>
      <protection/>
    </xf>
    <xf numFmtId="0" fontId="2" fillId="4" borderId="19" xfId="0" applyFont="1" applyFill="1" applyBorder="1" applyAlignment="1" applyProtection="1">
      <alignment horizontal="left" vertical="center" indent="1" shrinkToFit="1"/>
      <protection/>
    </xf>
    <xf numFmtId="0" fontId="2" fillId="4" borderId="19" xfId="0" applyFont="1" applyFill="1" applyBorder="1" applyAlignment="1" applyProtection="1">
      <alignment horizontal="left" vertical="center" wrapText="1" indent="1"/>
      <protection/>
    </xf>
    <xf numFmtId="0" fontId="2" fillId="21" borderId="19" xfId="0" applyFont="1" applyFill="1" applyBorder="1" applyAlignment="1" applyProtection="1">
      <alignment horizontal="left" vertical="center" wrapText="1" indent="1"/>
      <protection/>
    </xf>
    <xf numFmtId="0" fontId="2" fillId="3" borderId="19" xfId="0" applyFont="1" applyFill="1" applyBorder="1" applyAlignment="1" applyProtection="1">
      <alignment horizontal="left" vertical="center" indent="1" shrinkToFit="1"/>
      <protection/>
    </xf>
    <xf numFmtId="0" fontId="2" fillId="3" borderId="19" xfId="0" applyFont="1" applyFill="1" applyBorder="1" applyAlignment="1" applyProtection="1">
      <alignment horizontal="left" vertical="center" wrapText="1" indent="1"/>
      <protection/>
    </xf>
    <xf numFmtId="0" fontId="2" fillId="4" borderId="46" xfId="0" applyFont="1" applyFill="1" applyBorder="1" applyAlignment="1" applyProtection="1">
      <alignment horizontal="left" vertical="center" shrinkToFit="1"/>
      <protection/>
    </xf>
    <xf numFmtId="0" fontId="2" fillId="23" borderId="19" xfId="0" applyFont="1" applyFill="1" applyBorder="1" applyAlignment="1" applyProtection="1">
      <alignment horizontal="left" vertical="center" wrapText="1" indent="1"/>
      <protection/>
    </xf>
    <xf numFmtId="0" fontId="2" fillId="23" borderId="38" xfId="0" applyFont="1" applyFill="1" applyBorder="1" applyAlignment="1" applyProtection="1">
      <alignment horizontal="left" vertical="center" wrapText="1" indent="1"/>
      <protection/>
    </xf>
    <xf numFmtId="0" fontId="3" fillId="26" borderId="46" xfId="0" applyFont="1" applyFill="1" applyBorder="1" applyAlignment="1">
      <alignment vertical="center"/>
    </xf>
    <xf numFmtId="0" fontId="3" fillId="26" borderId="10" xfId="0" applyFont="1" applyFill="1" applyBorder="1" applyAlignment="1">
      <alignment vertical="center"/>
    </xf>
    <xf numFmtId="0" fontId="3" fillId="26" borderId="19" xfId="0" applyFont="1" applyFill="1" applyBorder="1" applyAlignment="1">
      <alignment vertical="center"/>
    </xf>
    <xf numFmtId="0" fontId="3" fillId="26" borderId="45" xfId="0" applyFont="1" applyFill="1" applyBorder="1" applyAlignment="1">
      <alignment vertical="center"/>
    </xf>
    <xf numFmtId="0" fontId="3" fillId="26" borderId="0" xfId="0" applyFont="1" applyFill="1" applyAlignment="1">
      <alignment vertical="center"/>
    </xf>
    <xf numFmtId="0" fontId="28" fillId="0" borderId="14" xfId="0" applyFont="1" applyBorder="1" applyAlignment="1">
      <alignment horizontal="center" vertical="center"/>
    </xf>
    <xf numFmtId="0" fontId="29" fillId="0" borderId="49" xfId="33" applyFont="1" applyFill="1" applyBorder="1" applyAlignment="1" applyProtection="1">
      <alignment horizontal="distributed" vertical="center"/>
      <protection/>
    </xf>
    <xf numFmtId="0" fontId="2" fillId="0" borderId="30" xfId="0" applyFont="1" applyFill="1" applyBorder="1" applyAlignment="1" applyProtection="1">
      <alignment vertical="center" wrapText="1"/>
      <protection/>
    </xf>
    <xf numFmtId="0" fontId="2" fillId="0" borderId="32" xfId="0" applyFont="1" applyBorder="1" applyAlignment="1">
      <alignment horizontal="center" vertical="center" wrapText="1"/>
    </xf>
    <xf numFmtId="0" fontId="27" fillId="0" borderId="28" xfId="0" applyNumberFormat="1" applyFont="1" applyBorder="1" applyAlignment="1">
      <alignment horizontal="center" vertical="center" wrapText="1"/>
    </xf>
    <xf numFmtId="179" fontId="2" fillId="0" borderId="15" xfId="0" applyNumberFormat="1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horizontal="distributed" vertical="center"/>
      <protection/>
    </xf>
    <xf numFmtId="0" fontId="2" fillId="0" borderId="15" xfId="0" applyFont="1" applyFill="1" applyBorder="1" applyAlignment="1" applyProtection="1">
      <alignment horizontal="distributed" vertical="center"/>
      <protection/>
    </xf>
    <xf numFmtId="179" fontId="2" fillId="25" borderId="15" xfId="0" applyNumberFormat="1" applyFont="1" applyFill="1" applyBorder="1" applyAlignment="1" applyProtection="1">
      <alignment vertical="center"/>
      <protection locked="0"/>
    </xf>
    <xf numFmtId="0" fontId="2" fillId="25" borderId="49" xfId="0" applyFont="1" applyFill="1" applyBorder="1" applyAlignment="1" applyProtection="1">
      <alignment horizontal="distributed" vertical="center"/>
      <protection/>
    </xf>
    <xf numFmtId="0" fontId="2" fillId="25" borderId="29" xfId="0" applyFont="1" applyFill="1" applyBorder="1" applyAlignment="1" applyProtection="1">
      <alignment horizontal="distributed" vertical="center"/>
      <protection/>
    </xf>
    <xf numFmtId="0" fontId="2" fillId="25" borderId="50" xfId="0" applyFont="1" applyFill="1" applyBorder="1" applyAlignment="1" applyProtection="1">
      <alignment horizontal="center" vertical="center"/>
      <protection/>
    </xf>
    <xf numFmtId="0" fontId="0" fillId="25" borderId="51" xfId="0" applyFill="1" applyBorder="1" applyAlignment="1" applyProtection="1">
      <alignment horizontal="center" vertical="center"/>
      <protection/>
    </xf>
    <xf numFmtId="0" fontId="0" fillId="25" borderId="52" xfId="0" applyFill="1" applyBorder="1" applyAlignment="1" applyProtection="1">
      <alignment horizontal="center" vertical="center"/>
      <protection/>
    </xf>
    <xf numFmtId="0" fontId="2" fillId="25" borderId="11" xfId="0" applyFont="1" applyFill="1" applyBorder="1" applyAlignment="1" applyProtection="1">
      <alignment horizontal="center" vertical="center"/>
      <protection/>
    </xf>
    <xf numFmtId="0" fontId="2" fillId="25" borderId="33" xfId="0" applyFont="1" applyFill="1" applyBorder="1" applyAlignment="1" applyProtection="1">
      <alignment horizontal="distributed" vertical="center"/>
      <protection/>
    </xf>
    <xf numFmtId="0" fontId="2" fillId="25" borderId="11" xfId="0" applyFont="1" applyFill="1" applyBorder="1" applyAlignment="1" applyProtection="1">
      <alignment horizontal="distributed" vertical="center"/>
      <protection/>
    </xf>
    <xf numFmtId="0" fontId="2" fillId="25" borderId="31" xfId="0" applyFont="1" applyFill="1" applyBorder="1" applyAlignment="1" applyProtection="1">
      <alignment horizontal="distributed" vertical="center"/>
      <protection/>
    </xf>
    <xf numFmtId="0" fontId="2" fillId="25" borderId="13" xfId="0" applyFont="1" applyFill="1" applyBorder="1" applyAlignment="1" applyProtection="1">
      <alignment horizontal="distributed" vertical="center"/>
      <protection/>
    </xf>
    <xf numFmtId="0" fontId="2" fillId="25" borderId="33" xfId="0" applyFont="1" applyFill="1" applyBorder="1" applyAlignment="1" applyProtection="1">
      <alignment horizontal="distributed" vertical="center" wrapText="1"/>
      <protection/>
    </xf>
    <xf numFmtId="0" fontId="2" fillId="25" borderId="31" xfId="0" applyFont="1" applyFill="1" applyBorder="1" applyAlignment="1" applyProtection="1">
      <alignment horizontal="center" vertical="center"/>
      <protection/>
    </xf>
    <xf numFmtId="0" fontId="2" fillId="24" borderId="19" xfId="0" applyFont="1" applyFill="1" applyBorder="1" applyAlignment="1">
      <alignment vertical="center" wrapText="1"/>
    </xf>
    <xf numFmtId="0" fontId="2" fillId="25" borderId="19" xfId="0" applyFont="1" applyFill="1" applyBorder="1" applyAlignment="1" applyProtection="1">
      <alignment vertical="center" wrapText="1"/>
      <protection/>
    </xf>
    <xf numFmtId="0" fontId="2" fillId="24" borderId="46" xfId="0" applyFont="1" applyFill="1" applyBorder="1" applyAlignment="1">
      <alignment vertical="center" wrapText="1"/>
    </xf>
    <xf numFmtId="0" fontId="2" fillId="24" borderId="19" xfId="0" applyFont="1" applyFill="1" applyBorder="1" applyAlignment="1" applyProtection="1">
      <alignment vertical="center" wrapText="1"/>
      <protection locked="0"/>
    </xf>
    <xf numFmtId="0" fontId="2" fillId="25" borderId="19" xfId="0" applyFont="1" applyFill="1" applyBorder="1" applyAlignment="1" applyProtection="1">
      <alignment vertical="center" wrapText="1"/>
      <protection locked="0"/>
    </xf>
    <xf numFmtId="0" fontId="2" fillId="24" borderId="46" xfId="0" applyFont="1" applyFill="1" applyBorder="1" applyAlignment="1" applyProtection="1">
      <alignment vertical="center" wrapText="1"/>
      <protection locked="0"/>
    </xf>
    <xf numFmtId="179" fontId="0" fillId="0" borderId="48" xfId="0" applyNumberFormat="1" applyBorder="1" applyAlignment="1">
      <alignment vertical="center"/>
    </xf>
    <xf numFmtId="0" fontId="2" fillId="24" borderId="46" xfId="0" applyFont="1" applyFill="1" applyBorder="1" applyAlignment="1" applyProtection="1">
      <alignment vertical="center"/>
      <protection locked="0"/>
    </xf>
    <xf numFmtId="0" fontId="9" fillId="25" borderId="21" xfId="0" applyFont="1" applyFill="1" applyBorder="1" applyAlignment="1" applyProtection="1">
      <alignment horizontal="center" vertical="center" wrapText="1"/>
      <protection/>
    </xf>
    <xf numFmtId="0" fontId="2" fillId="0" borderId="53" xfId="0" applyFont="1" applyFill="1" applyBorder="1" applyAlignment="1">
      <alignment horizontal="center" vertical="center" textRotation="255" wrapText="1"/>
    </xf>
    <xf numFmtId="0" fontId="2" fillId="0" borderId="28" xfId="0" applyFont="1" applyFill="1" applyBorder="1" applyAlignment="1">
      <alignment horizontal="center" vertical="center" textRotation="255" wrapText="1"/>
    </xf>
    <xf numFmtId="0" fontId="9" fillId="25" borderId="54" xfId="0" applyFont="1" applyFill="1" applyBorder="1" applyAlignment="1" applyProtection="1">
      <alignment horizontal="center" vertical="center" wrapText="1"/>
      <protection/>
    </xf>
    <xf numFmtId="0" fontId="2" fillId="0" borderId="55" xfId="0" applyFont="1" applyFill="1" applyBorder="1" applyAlignment="1">
      <alignment horizontal="center" vertical="center" textRotation="255" wrapText="1"/>
    </xf>
    <xf numFmtId="0" fontId="2" fillId="24" borderId="56" xfId="0" applyFont="1" applyFill="1" applyBorder="1" applyAlignment="1" applyProtection="1">
      <alignment horizontal="left" vertical="center" indent="3"/>
      <protection/>
    </xf>
    <xf numFmtId="0" fontId="2" fillId="24" borderId="57" xfId="0" applyFont="1" applyFill="1" applyBorder="1" applyAlignment="1" applyProtection="1">
      <alignment horizontal="left" vertical="center" indent="3"/>
      <protection/>
    </xf>
    <xf numFmtId="0" fontId="2" fillId="24" borderId="48" xfId="0" applyFont="1" applyFill="1" applyBorder="1" applyAlignment="1" applyProtection="1">
      <alignment horizontal="left" vertical="center" indent="3"/>
      <protection/>
    </xf>
    <xf numFmtId="0" fontId="6" fillId="0" borderId="45" xfId="0" applyFont="1" applyBorder="1" applyAlignment="1">
      <alignment vertical="center" wrapText="1"/>
    </xf>
    <xf numFmtId="0" fontId="6" fillId="0" borderId="45" xfId="0" applyFont="1" applyBorder="1" applyAlignment="1">
      <alignment vertical="center"/>
    </xf>
    <xf numFmtId="0" fontId="2" fillId="0" borderId="58" xfId="0" applyFont="1" applyFill="1" applyBorder="1" applyAlignment="1" applyProtection="1">
      <alignment horizontal="distributed" vertical="center"/>
      <protection/>
    </xf>
    <xf numFmtId="0" fontId="2" fillId="0" borderId="59" xfId="0" applyFont="1" applyFill="1" applyBorder="1" applyAlignment="1" applyProtection="1">
      <alignment horizontal="distributed" vertical="center"/>
      <protection/>
    </xf>
    <xf numFmtId="0" fontId="2" fillId="0" borderId="14" xfId="0" applyFont="1" applyFill="1" applyBorder="1" applyAlignment="1" applyProtection="1">
      <alignment horizontal="distributed" vertical="center"/>
      <protection/>
    </xf>
    <xf numFmtId="0" fontId="2" fillId="0" borderId="58" xfId="0" applyFont="1" applyFill="1" applyBorder="1" applyAlignment="1" applyProtection="1">
      <alignment horizontal="distributed" vertical="center"/>
      <protection locked="0"/>
    </xf>
    <xf numFmtId="0" fontId="2" fillId="0" borderId="59" xfId="0" applyFont="1" applyFill="1" applyBorder="1" applyAlignment="1" applyProtection="1">
      <alignment horizontal="distributed" vertical="center"/>
      <protection locked="0"/>
    </xf>
    <xf numFmtId="0" fontId="2" fillId="0" borderId="14" xfId="0" applyFont="1" applyFill="1" applyBorder="1" applyAlignment="1" applyProtection="1">
      <alignment horizontal="distributed" vertical="center"/>
      <protection locked="0"/>
    </xf>
    <xf numFmtId="0" fontId="2" fillId="0" borderId="60" xfId="0" applyFont="1" applyFill="1" applyBorder="1" applyAlignment="1" applyProtection="1">
      <alignment horizontal="distributed" vertical="center"/>
      <protection/>
    </xf>
    <xf numFmtId="0" fontId="2" fillId="0" borderId="44" xfId="0" applyFont="1" applyFill="1" applyBorder="1" applyAlignment="1" applyProtection="1">
      <alignment horizontal="distributed" vertical="center"/>
      <protection/>
    </xf>
    <xf numFmtId="0" fontId="2" fillId="0" borderId="15" xfId="0" applyFont="1" applyFill="1" applyBorder="1" applyAlignment="1" applyProtection="1">
      <alignment horizontal="distributed" vertical="center"/>
      <protection/>
    </xf>
    <xf numFmtId="0" fontId="2" fillId="0" borderId="61" xfId="0" applyFont="1" applyFill="1" applyBorder="1" applyAlignment="1">
      <alignment horizontal="center" vertical="center" textRotation="255" wrapText="1"/>
    </xf>
    <xf numFmtId="0" fontId="2" fillId="0" borderId="62" xfId="0" applyFont="1" applyFill="1" applyBorder="1" applyAlignment="1">
      <alignment horizontal="center" vertical="center" textRotation="255" wrapText="1"/>
    </xf>
    <xf numFmtId="0" fontId="2" fillId="0" borderId="63" xfId="0" applyFont="1" applyFill="1" applyBorder="1" applyAlignment="1">
      <alignment horizontal="center" vertical="center" textRotation="255" wrapText="1"/>
    </xf>
    <xf numFmtId="0" fontId="2" fillId="0" borderId="64" xfId="0" applyFont="1" applyFill="1" applyBorder="1" applyAlignment="1" applyProtection="1">
      <alignment horizontal="center" vertical="center"/>
      <protection/>
    </xf>
    <xf numFmtId="0" fontId="2" fillId="0" borderId="65" xfId="0" applyFont="1" applyFill="1" applyBorder="1" applyAlignment="1" applyProtection="1">
      <alignment horizontal="center" vertical="center"/>
      <protection/>
    </xf>
    <xf numFmtId="0" fontId="2" fillId="0" borderId="66" xfId="0" applyFont="1" applyFill="1" applyBorder="1" applyAlignment="1" applyProtection="1">
      <alignment horizontal="distributed" vertical="center" wrapText="1"/>
      <protection/>
    </xf>
    <xf numFmtId="0" fontId="2" fillId="0" borderId="23" xfId="0" applyFont="1" applyFill="1" applyBorder="1" applyAlignment="1" applyProtection="1">
      <alignment horizontal="distributed" vertical="center" wrapText="1"/>
      <protection/>
    </xf>
    <xf numFmtId="0" fontId="2" fillId="0" borderId="6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4" xfId="0" applyFont="1" applyFill="1" applyBorder="1" applyAlignment="1" applyProtection="1">
      <alignment horizontal="distributed" vertical="center"/>
      <protection/>
    </xf>
    <xf numFmtId="0" fontId="2" fillId="0" borderId="21" xfId="0" applyFont="1" applyFill="1" applyBorder="1" applyAlignment="1" applyProtection="1">
      <alignment horizontal="distributed" vertical="center"/>
      <protection/>
    </xf>
    <xf numFmtId="0" fontId="2" fillId="0" borderId="64" xfId="0" applyFont="1" applyFill="1" applyBorder="1" applyAlignment="1" applyProtection="1">
      <alignment horizontal="distributed" vertical="center"/>
      <protection/>
    </xf>
    <xf numFmtId="0" fontId="2" fillId="0" borderId="65" xfId="0" applyFont="1" applyFill="1" applyBorder="1" applyAlignment="1" applyProtection="1">
      <alignment horizontal="distributed" vertical="center"/>
      <protection/>
    </xf>
    <xf numFmtId="0" fontId="2" fillId="0" borderId="13" xfId="0" applyFont="1" applyBorder="1" applyAlignment="1">
      <alignment horizontal="center" vertical="center" textRotation="255" wrapText="1"/>
    </xf>
    <xf numFmtId="0" fontId="2" fillId="0" borderId="43" xfId="0" applyFont="1" applyBorder="1" applyAlignment="1">
      <alignment horizontal="center" vertical="center" textRotation="255" wrapText="1"/>
    </xf>
    <xf numFmtId="0" fontId="2" fillId="0" borderId="33" xfId="0" applyFont="1" applyBorder="1" applyAlignment="1">
      <alignment horizontal="center" vertical="center" textRotation="255" wrapText="1"/>
    </xf>
    <xf numFmtId="0" fontId="6" fillId="0" borderId="68" xfId="0" applyFont="1" applyBorder="1" applyAlignment="1">
      <alignment vertical="center" wrapText="1"/>
    </xf>
    <xf numFmtId="0" fontId="6" fillId="0" borderId="69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2" fillId="0" borderId="66" xfId="0" applyFont="1" applyFill="1" applyBorder="1" applyAlignment="1" applyProtection="1">
      <alignment horizontal="distributed" vertical="center"/>
      <protection/>
    </xf>
    <xf numFmtId="0" fontId="2" fillId="0" borderId="23" xfId="0" applyFont="1" applyFill="1" applyBorder="1" applyAlignment="1" applyProtection="1">
      <alignment horizontal="distributed" vertical="center"/>
      <protection/>
    </xf>
    <xf numFmtId="0" fontId="2" fillId="0" borderId="61" xfId="0" applyFont="1" applyFill="1" applyBorder="1" applyAlignment="1" applyProtection="1">
      <alignment horizontal="distributed" vertical="center"/>
      <protection/>
    </xf>
    <xf numFmtId="0" fontId="2" fillId="0" borderId="45" xfId="0" applyFont="1" applyFill="1" applyBorder="1" applyAlignment="1" applyProtection="1">
      <alignment horizontal="distributed" vertical="center"/>
      <protection/>
    </xf>
    <xf numFmtId="0" fontId="2" fillId="0" borderId="68" xfId="0" applyFont="1" applyFill="1" applyBorder="1" applyAlignment="1" applyProtection="1">
      <alignment horizontal="distributed" vertical="center"/>
      <protection/>
    </xf>
    <xf numFmtId="0" fontId="2" fillId="0" borderId="63" xfId="0" applyFont="1" applyFill="1" applyBorder="1" applyAlignment="1" applyProtection="1">
      <alignment horizontal="distributed" vertical="center"/>
      <protection/>
    </xf>
    <xf numFmtId="0" fontId="2" fillId="0" borderId="69" xfId="0" applyFont="1" applyFill="1" applyBorder="1" applyAlignment="1" applyProtection="1">
      <alignment horizontal="distributed" vertical="center"/>
      <protection/>
    </xf>
    <xf numFmtId="0" fontId="2" fillId="0" borderId="24" xfId="0" applyFont="1" applyFill="1" applyBorder="1" applyAlignment="1" applyProtection="1">
      <alignment horizontal="distributed" vertical="center"/>
      <protection/>
    </xf>
    <xf numFmtId="0" fontId="2" fillId="0" borderId="56" xfId="0" applyFont="1" applyBorder="1" applyAlignment="1">
      <alignment horizontal="right" vertical="center" wrapText="1"/>
    </xf>
    <xf numFmtId="0" fontId="2" fillId="0" borderId="57" xfId="0" applyFont="1" applyBorder="1" applyAlignment="1">
      <alignment horizontal="right" vertical="center"/>
    </xf>
    <xf numFmtId="0" fontId="2" fillId="0" borderId="65" xfId="0" applyFont="1" applyBorder="1" applyAlignment="1">
      <alignment horizontal="right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70" xfId="0" applyFont="1" applyBorder="1" applyAlignment="1">
      <alignment vertical="center" wrapText="1"/>
    </xf>
    <xf numFmtId="0" fontId="2" fillId="0" borderId="7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72" xfId="0" applyFont="1" applyFill="1" applyBorder="1" applyAlignment="1" applyProtection="1">
      <alignment horizontal="center" vertical="center"/>
      <protection/>
    </xf>
    <xf numFmtId="0" fontId="2" fillId="0" borderId="73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8" fillId="0" borderId="11" xfId="0" applyFont="1" applyBorder="1" applyAlignment="1">
      <alignment horizontal="center" vertical="center" shrinkToFit="1"/>
    </xf>
    <xf numFmtId="0" fontId="2" fillId="21" borderId="38" xfId="0" applyFont="1" applyFill="1" applyBorder="1" applyAlignment="1" applyProtection="1">
      <alignment horizontal="left" vertical="center" shrinkToFit="1"/>
      <protection/>
    </xf>
    <xf numFmtId="0" fontId="2" fillId="21" borderId="11" xfId="0" applyFont="1" applyFill="1" applyBorder="1" applyAlignment="1" applyProtection="1">
      <alignment horizontal="left" vertical="center" shrinkToFit="1"/>
      <protection/>
    </xf>
    <xf numFmtId="0" fontId="5" fillId="21" borderId="19" xfId="0" applyFont="1" applyFill="1" applyBorder="1" applyAlignment="1">
      <alignment horizontal="left" vertical="center" shrinkToFit="1"/>
    </xf>
    <xf numFmtId="0" fontId="28" fillId="0" borderId="13" xfId="0" applyFont="1" applyBorder="1" applyAlignment="1">
      <alignment horizontal="center" vertical="center" shrinkToFit="1"/>
    </xf>
    <xf numFmtId="0" fontId="28" fillId="0" borderId="43" xfId="0" applyFont="1" applyBorder="1" applyAlignment="1">
      <alignment horizontal="center" vertical="center" shrinkToFit="1"/>
    </xf>
    <xf numFmtId="0" fontId="28" fillId="0" borderId="33" xfId="0" applyFont="1" applyBorder="1" applyAlignment="1">
      <alignment horizontal="center" vertical="center" shrinkToFit="1"/>
    </xf>
    <xf numFmtId="0" fontId="2" fillId="7" borderId="38" xfId="0" applyFont="1" applyFill="1" applyBorder="1" applyAlignment="1" applyProtection="1">
      <alignment horizontal="left" vertical="center" shrinkToFit="1"/>
      <protection/>
    </xf>
    <xf numFmtId="0" fontId="2" fillId="7" borderId="11" xfId="0" applyFont="1" applyFill="1" applyBorder="1" applyAlignment="1" applyProtection="1">
      <alignment horizontal="left" vertical="center" shrinkToFit="1"/>
      <protection/>
    </xf>
    <xf numFmtId="0" fontId="0" fillId="7" borderId="19" xfId="0" applyFill="1" applyBorder="1" applyAlignment="1">
      <alignment horizontal="left" vertical="center" shrinkToFit="1"/>
    </xf>
    <xf numFmtId="177" fontId="2" fillId="0" borderId="54" xfId="33" applyNumberFormat="1" applyFont="1" applyFill="1" applyBorder="1" applyAlignment="1">
      <alignment horizontal="center" vertical="center"/>
      <protection/>
    </xf>
    <xf numFmtId="177" fontId="2" fillId="0" borderId="44" xfId="33" applyNumberFormat="1" applyFont="1" applyFill="1" applyBorder="1" applyAlignment="1">
      <alignment horizontal="center" vertical="center"/>
      <protection/>
    </xf>
    <xf numFmtId="177" fontId="2" fillId="0" borderId="21" xfId="33" applyNumberFormat="1" applyFont="1" applyFill="1" applyBorder="1" applyAlignment="1">
      <alignment horizontal="center" vertical="center"/>
      <protection/>
    </xf>
    <xf numFmtId="179" fontId="2" fillId="0" borderId="54" xfId="33" applyNumberFormat="1" applyFont="1" applyFill="1" applyBorder="1" applyAlignment="1">
      <alignment horizontal="center" vertical="center"/>
      <protection/>
    </xf>
    <xf numFmtId="179" fontId="2" fillId="0" borderId="44" xfId="33" applyNumberFormat="1" applyFont="1" applyFill="1" applyBorder="1" applyAlignment="1">
      <alignment horizontal="center" vertical="center"/>
      <protection/>
    </xf>
    <xf numFmtId="179" fontId="2" fillId="0" borderId="21" xfId="33" applyNumberFormat="1" applyFont="1" applyFill="1" applyBorder="1" applyAlignment="1">
      <alignment horizontal="center" vertical="center"/>
      <protection/>
    </xf>
    <xf numFmtId="179" fontId="2" fillId="23" borderId="54" xfId="33" applyNumberFormat="1" applyFont="1" applyFill="1" applyBorder="1" applyAlignment="1">
      <alignment horizontal="right" vertical="center" shrinkToFit="1"/>
      <protection/>
    </xf>
    <xf numFmtId="179" fontId="2" fillId="23" borderId="44" xfId="33" applyNumberFormat="1" applyFont="1" applyFill="1" applyBorder="1" applyAlignment="1">
      <alignment horizontal="right" vertical="center" shrinkToFit="1"/>
      <protection/>
    </xf>
    <xf numFmtId="179" fontId="2" fillId="23" borderId="21" xfId="33" applyNumberFormat="1" applyFont="1" applyFill="1" applyBorder="1" applyAlignment="1">
      <alignment horizontal="right" vertical="center" shrinkToFit="1"/>
      <protection/>
    </xf>
    <xf numFmtId="179" fontId="2" fillId="0" borderId="54" xfId="0" applyNumberFormat="1" applyFont="1" applyFill="1" applyBorder="1" applyAlignment="1" applyProtection="1">
      <alignment horizontal="center" vertical="center"/>
      <protection/>
    </xf>
    <xf numFmtId="179" fontId="2" fillId="0" borderId="44" xfId="0" applyNumberFormat="1" applyFont="1" applyFill="1" applyBorder="1" applyAlignment="1" applyProtection="1">
      <alignment horizontal="center" vertical="center"/>
      <protection/>
    </xf>
    <xf numFmtId="179" fontId="2" fillId="0" borderId="21" xfId="0" applyNumberFormat="1" applyFont="1" applyFill="1" applyBorder="1" applyAlignment="1" applyProtection="1">
      <alignment horizontal="center" vertical="center"/>
      <protection/>
    </xf>
    <xf numFmtId="179" fontId="2" fillId="0" borderId="54" xfId="0" applyNumberFormat="1" applyFont="1" applyFill="1" applyBorder="1" applyAlignment="1">
      <alignment horizontal="center" vertical="center"/>
    </xf>
    <xf numFmtId="179" fontId="2" fillId="0" borderId="44" xfId="0" applyNumberFormat="1" applyFont="1" applyFill="1" applyBorder="1" applyAlignment="1">
      <alignment horizontal="center" vertical="center"/>
    </xf>
    <xf numFmtId="179" fontId="2" fillId="0" borderId="21" xfId="0" applyNumberFormat="1" applyFont="1" applyFill="1" applyBorder="1" applyAlignment="1">
      <alignment horizontal="center" vertical="center"/>
    </xf>
    <xf numFmtId="179" fontId="2" fillId="0" borderId="64" xfId="0" applyNumberFormat="1" applyFont="1" applyFill="1" applyBorder="1" applyAlignment="1">
      <alignment horizontal="center" vertical="center"/>
    </xf>
    <xf numFmtId="179" fontId="2" fillId="0" borderId="57" xfId="0" applyNumberFormat="1" applyFont="1" applyFill="1" applyBorder="1" applyAlignment="1">
      <alignment horizontal="center" vertical="center"/>
    </xf>
    <xf numFmtId="179" fontId="2" fillId="0" borderId="65" xfId="0" applyNumberFormat="1" applyFont="1" applyFill="1" applyBorder="1" applyAlignment="1">
      <alignment horizontal="center" vertical="center"/>
    </xf>
    <xf numFmtId="0" fontId="2" fillId="0" borderId="37" xfId="33" applyFont="1" applyFill="1" applyBorder="1" applyAlignment="1" applyProtection="1">
      <alignment horizontal="center" vertical="center" textRotation="255" shrinkToFit="1"/>
      <protection/>
    </xf>
    <xf numFmtId="0" fontId="2" fillId="0" borderId="49" xfId="33" applyFont="1" applyFill="1" applyBorder="1" applyAlignment="1" applyProtection="1">
      <alignment horizontal="center" vertical="center" textRotation="255" shrinkToFit="1"/>
      <protection/>
    </xf>
    <xf numFmtId="0" fontId="2" fillId="0" borderId="38" xfId="33" applyFont="1" applyFill="1" applyBorder="1" applyAlignment="1" applyProtection="1">
      <alignment horizontal="center" vertical="center" textRotation="255" shrinkToFit="1"/>
      <protection/>
    </xf>
    <xf numFmtId="0" fontId="2" fillId="0" borderId="11" xfId="33" applyFont="1" applyFill="1" applyBorder="1" applyAlignment="1" applyProtection="1">
      <alignment horizontal="center" vertical="center" textRotation="255" shrinkToFit="1"/>
      <protection/>
    </xf>
    <xf numFmtId="0" fontId="6" fillId="0" borderId="38" xfId="33" applyFont="1" applyFill="1" applyBorder="1" applyAlignment="1" applyProtection="1">
      <alignment vertical="center" textRotation="255" shrinkToFit="1"/>
      <protection/>
    </xf>
    <xf numFmtId="0" fontId="6" fillId="0" borderId="11" xfId="33" applyFont="1" applyFill="1" applyBorder="1" applyAlignment="1" applyProtection="1">
      <alignment vertical="center" textRotation="255" shrinkToFit="1"/>
      <protection/>
    </xf>
    <xf numFmtId="0" fontId="2" fillId="0" borderId="60" xfId="0" applyFont="1" applyFill="1" applyBorder="1" applyAlignment="1" applyProtection="1">
      <alignment horizontal="left" vertical="center" shrinkToFit="1"/>
      <protection/>
    </xf>
    <xf numFmtId="0" fontId="2" fillId="0" borderId="44" xfId="0" applyFont="1" applyFill="1" applyBorder="1" applyAlignment="1" applyProtection="1">
      <alignment horizontal="left" vertical="center" shrinkToFit="1"/>
      <protection/>
    </xf>
    <xf numFmtId="0" fontId="3" fillId="0" borderId="21" xfId="0" applyFont="1" applyFill="1" applyBorder="1" applyAlignment="1" applyProtection="1">
      <alignment horizontal="left" vertical="center" shrinkToFit="1"/>
      <protection/>
    </xf>
    <xf numFmtId="0" fontId="2" fillId="4" borderId="38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5" fillId="4" borderId="19" xfId="0" applyFont="1" applyFill="1" applyBorder="1" applyAlignment="1">
      <alignment horizontal="left" vertical="center" wrapText="1"/>
    </xf>
    <xf numFmtId="0" fontId="2" fillId="0" borderId="60" xfId="33" applyFont="1" applyFill="1" applyBorder="1" applyAlignment="1" applyProtection="1">
      <alignment horizontal="left" vertical="center" shrinkToFit="1"/>
      <protection/>
    </xf>
    <xf numFmtId="0" fontId="2" fillId="0" borderId="44" xfId="33" applyFont="1" applyFill="1" applyBorder="1" applyAlignment="1" applyProtection="1">
      <alignment horizontal="left" vertical="center" shrinkToFit="1"/>
      <protection/>
    </xf>
    <xf numFmtId="0" fontId="2" fillId="0" borderId="56" xfId="0" applyFont="1" applyFill="1" applyBorder="1" applyAlignment="1" applyProtection="1">
      <alignment horizontal="left" vertical="center" shrinkToFit="1"/>
      <protection/>
    </xf>
    <xf numFmtId="0" fontId="2" fillId="0" borderId="57" xfId="0" applyFont="1" applyFill="1" applyBorder="1" applyAlignment="1" applyProtection="1">
      <alignment horizontal="left" vertical="center" shrinkToFit="1"/>
      <protection/>
    </xf>
    <xf numFmtId="0" fontId="3" fillId="0" borderId="65" xfId="0" applyFont="1" applyFill="1" applyBorder="1" applyAlignment="1" applyProtection="1">
      <alignment horizontal="left" vertical="center" shrinkToFit="1"/>
      <protection/>
    </xf>
    <xf numFmtId="0" fontId="2" fillId="0" borderId="56" xfId="0" applyFont="1" applyFill="1" applyBorder="1" applyAlignment="1" applyProtection="1">
      <alignment horizontal="left" vertical="center" wrapText="1" shrinkToFit="1"/>
      <protection/>
    </xf>
    <xf numFmtId="0" fontId="2" fillId="0" borderId="57" xfId="0" applyFont="1" applyFill="1" applyBorder="1" applyAlignment="1" applyProtection="1">
      <alignment horizontal="left" vertical="center" wrapText="1" shrinkToFit="1"/>
      <protection/>
    </xf>
    <xf numFmtId="0" fontId="2" fillId="0" borderId="65" xfId="0" applyFont="1" applyFill="1" applyBorder="1" applyAlignment="1" applyProtection="1">
      <alignment horizontal="left" vertical="center" wrapText="1" shrinkToFit="1"/>
      <protection/>
    </xf>
    <xf numFmtId="0" fontId="2" fillId="8" borderId="38" xfId="0" applyFont="1" applyFill="1" applyBorder="1" applyAlignment="1" applyProtection="1">
      <alignment horizontal="left" vertical="center" wrapText="1"/>
      <protection/>
    </xf>
    <xf numFmtId="0" fontId="2" fillId="8" borderId="11" xfId="0" applyFont="1" applyFill="1" applyBorder="1" applyAlignment="1" applyProtection="1">
      <alignment horizontal="left" vertical="center" wrapText="1"/>
      <protection/>
    </xf>
    <xf numFmtId="0" fontId="5" fillId="8" borderId="19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 applyProtection="1">
      <alignment horizontal="center" vertical="center" shrinkToFit="1"/>
      <protection/>
    </xf>
    <xf numFmtId="0" fontId="2" fillId="0" borderId="44" xfId="0" applyFont="1" applyFill="1" applyBorder="1" applyAlignment="1" applyProtection="1">
      <alignment horizontal="center" vertical="center" shrinkToFit="1"/>
      <protection/>
    </xf>
    <xf numFmtId="0" fontId="2" fillId="0" borderId="21" xfId="0" applyFont="1" applyFill="1" applyBorder="1" applyAlignment="1" applyProtection="1">
      <alignment horizontal="center" vertical="center" shrinkToFit="1"/>
      <protection/>
    </xf>
    <xf numFmtId="0" fontId="2" fillId="4" borderId="60" xfId="0" applyFont="1" applyFill="1" applyBorder="1" applyAlignment="1">
      <alignment horizontal="left" vertical="center" wrapText="1" shrinkToFit="1"/>
    </xf>
    <xf numFmtId="0" fontId="2" fillId="4" borderId="44" xfId="0" applyFont="1" applyFill="1" applyBorder="1" applyAlignment="1">
      <alignment horizontal="left" vertical="center" wrapText="1" shrinkToFit="1"/>
    </xf>
    <xf numFmtId="0" fontId="2" fillId="4" borderId="21" xfId="0" applyFont="1" applyFill="1" applyBorder="1" applyAlignment="1">
      <alignment horizontal="left" vertical="center" wrapText="1" shrinkToFit="1"/>
    </xf>
    <xf numFmtId="0" fontId="0" fillId="0" borderId="11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2" fillId="3" borderId="38" xfId="0" applyFont="1" applyFill="1" applyBorder="1" applyAlignment="1" applyProtection="1">
      <alignment horizontal="left" vertical="center" shrinkToFit="1"/>
      <protection/>
    </xf>
    <xf numFmtId="0" fontId="2" fillId="3" borderId="11" xfId="0" applyFont="1" applyFill="1" applyBorder="1" applyAlignment="1" applyProtection="1">
      <alignment horizontal="left" vertical="center" shrinkToFit="1"/>
      <protection/>
    </xf>
    <xf numFmtId="0" fontId="5" fillId="3" borderId="19" xfId="0" applyFont="1" applyFill="1" applyBorder="1" applyAlignment="1">
      <alignment horizontal="left" vertical="center" shrinkToFit="1"/>
    </xf>
    <xf numFmtId="0" fontId="2" fillId="8" borderId="38" xfId="0" applyFont="1" applyFill="1" applyBorder="1" applyAlignment="1" applyProtection="1">
      <alignment horizontal="left" vertical="center" shrinkToFit="1"/>
      <protection/>
    </xf>
    <xf numFmtId="0" fontId="2" fillId="8" borderId="11" xfId="0" applyFont="1" applyFill="1" applyBorder="1" applyAlignment="1" applyProtection="1">
      <alignment horizontal="left" vertical="center" shrinkToFit="1"/>
      <protection/>
    </xf>
    <xf numFmtId="0" fontId="2" fillId="8" borderId="19" xfId="0" applyFont="1" applyFill="1" applyBorder="1" applyAlignment="1" applyProtection="1">
      <alignment horizontal="left" vertical="center" shrinkToFit="1"/>
      <protection/>
    </xf>
    <xf numFmtId="0" fontId="2" fillId="0" borderId="41" xfId="0" applyFont="1" applyBorder="1" applyAlignment="1">
      <alignment horizontal="center" vertical="center" textRotation="255" shrinkToFit="1"/>
    </xf>
    <xf numFmtId="0" fontId="2" fillId="0" borderId="74" xfId="0" applyFont="1" applyBorder="1" applyAlignment="1">
      <alignment horizontal="center" vertical="center" textRotation="255" shrinkToFit="1"/>
    </xf>
    <xf numFmtId="0" fontId="2" fillId="0" borderId="36" xfId="0" applyFont="1" applyBorder="1" applyAlignment="1">
      <alignment horizontal="center" vertical="center" textRotation="255" shrinkToFit="1"/>
    </xf>
    <xf numFmtId="0" fontId="6" fillId="0" borderId="45" xfId="0" applyFont="1" applyBorder="1" applyAlignment="1">
      <alignment vertical="center" shrinkToFit="1"/>
    </xf>
    <xf numFmtId="0" fontId="2" fillId="0" borderId="61" xfId="0" applyFont="1" applyBorder="1" applyAlignment="1">
      <alignment horizontal="left" vertical="center" indent="1" shrinkToFit="1"/>
    </xf>
    <xf numFmtId="0" fontId="2" fillId="0" borderId="45" xfId="0" applyFont="1" applyBorder="1" applyAlignment="1">
      <alignment horizontal="left" vertical="center" indent="1" shrinkToFit="1"/>
    </xf>
    <xf numFmtId="0" fontId="0" fillId="0" borderId="68" xfId="0" applyBorder="1" applyAlignment="1">
      <alignment horizontal="left" vertical="center" indent="1"/>
    </xf>
    <xf numFmtId="0" fontId="0" fillId="0" borderId="63" xfId="0" applyBorder="1" applyAlignment="1">
      <alignment horizontal="left" vertical="center" indent="1"/>
    </xf>
    <xf numFmtId="0" fontId="0" fillId="0" borderId="69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2" fillId="0" borderId="21" xfId="33" applyFont="1" applyFill="1" applyBorder="1" applyAlignment="1" applyProtection="1">
      <alignment horizontal="left" vertical="center" shrinkToFit="1"/>
      <protection/>
    </xf>
    <xf numFmtId="0" fontId="2" fillId="4" borderId="37" xfId="0" applyFont="1" applyFill="1" applyBorder="1" applyAlignment="1" applyProtection="1">
      <alignment horizontal="left" vertical="center" wrapText="1" shrinkToFit="1"/>
      <protection/>
    </xf>
    <xf numFmtId="0" fontId="2" fillId="4" borderId="49" xfId="0" applyFont="1" applyFill="1" applyBorder="1" applyAlignment="1" applyProtection="1">
      <alignment horizontal="left" vertical="center" wrapText="1" shrinkToFit="1"/>
      <protection/>
    </xf>
    <xf numFmtId="0" fontId="2" fillId="4" borderId="10" xfId="0" applyFont="1" applyFill="1" applyBorder="1" applyAlignment="1" applyProtection="1">
      <alignment horizontal="left" vertical="center" shrinkToFit="1"/>
      <protection/>
    </xf>
    <xf numFmtId="0" fontId="2" fillId="0" borderId="58" xfId="0" applyFont="1" applyFill="1" applyBorder="1" applyAlignment="1" applyProtection="1">
      <alignment horizontal="left" vertical="center" shrinkToFit="1"/>
      <protection/>
    </xf>
    <xf numFmtId="0" fontId="2" fillId="0" borderId="59" xfId="0" applyFont="1" applyFill="1" applyBorder="1" applyAlignment="1" applyProtection="1">
      <alignment horizontal="left" vertical="center" shrinkToFit="1"/>
      <protection/>
    </xf>
    <xf numFmtId="0" fontId="3" fillId="0" borderId="23" xfId="0" applyFont="1" applyFill="1" applyBorder="1" applyAlignment="1" applyProtection="1">
      <alignment horizontal="left" vertical="center" shrinkToFit="1"/>
      <protection/>
    </xf>
    <xf numFmtId="0" fontId="0" fillId="0" borderId="38" xfId="0" applyBorder="1" applyAlignment="1">
      <alignment vertical="center" shrinkToFit="1"/>
    </xf>
    <xf numFmtId="0" fontId="0" fillId="0" borderId="47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Ｂ４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showZeros="0" tabSelected="1" zoomScalePageLayoutView="70" workbookViewId="0" topLeftCell="A1">
      <pane xSplit="3" ySplit="2" topLeftCell="D1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18" sqref="C18"/>
    </sheetView>
  </sheetViews>
  <sheetFormatPr defaultColWidth="9.00390625" defaultRowHeight="13.5"/>
  <cols>
    <col min="1" max="2" width="2.75390625" style="3" customWidth="1"/>
    <col min="3" max="3" width="28.125" style="3" customWidth="1"/>
    <col min="4" max="4" width="6.25390625" style="57" hidden="1" customWidth="1"/>
    <col min="5" max="10" width="13.625" style="3" customWidth="1"/>
    <col min="11" max="11" width="1.4921875" style="57" customWidth="1"/>
    <col min="12" max="12" width="15.375" style="3" customWidth="1"/>
    <col min="13" max="13" width="40.625" style="3" customWidth="1"/>
    <col min="14" max="16384" width="9.00390625" style="3" customWidth="1"/>
  </cols>
  <sheetData>
    <row r="1" spans="1:13" ht="11.25" customHeight="1">
      <c r="A1" s="199" t="s">
        <v>14</v>
      </c>
      <c r="B1" s="200"/>
      <c r="C1" s="201"/>
      <c r="D1" s="50"/>
      <c r="E1" s="124">
        <f aca="true" ca="1" t="shared" si="0" ref="E1:J1">CELL("col",E$1)-CELL("col",$D$1)</f>
        <v>1</v>
      </c>
      <c r="F1" s="124">
        <f ca="1" t="shared" si="0"/>
        <v>2</v>
      </c>
      <c r="G1" s="124">
        <f ca="1" t="shared" si="0"/>
        <v>3</v>
      </c>
      <c r="H1" s="124">
        <f ca="1" t="shared" si="0"/>
        <v>4</v>
      </c>
      <c r="I1" s="124">
        <f ca="1" t="shared" si="0"/>
        <v>5</v>
      </c>
      <c r="J1" s="124">
        <f ca="1" t="shared" si="0"/>
        <v>6</v>
      </c>
      <c r="K1" s="133"/>
      <c r="L1" s="161" t="s">
        <v>75</v>
      </c>
      <c r="M1" s="194"/>
    </row>
    <row r="2" spans="1:13" s="4" customFormat="1" ht="18" customHeight="1" thickBot="1">
      <c r="A2" s="202"/>
      <c r="B2" s="203"/>
      <c r="C2" s="204"/>
      <c r="D2" s="47"/>
      <c r="E2" s="38" t="s">
        <v>24</v>
      </c>
      <c r="F2" s="39" t="s">
        <v>25</v>
      </c>
      <c r="G2" s="39" t="s">
        <v>26</v>
      </c>
      <c r="H2" s="39" t="s">
        <v>74</v>
      </c>
      <c r="I2" s="39"/>
      <c r="J2" s="39"/>
      <c r="K2" s="134"/>
      <c r="L2" s="195"/>
      <c r="M2" s="196"/>
    </row>
    <row r="3" spans="1:13" s="4" customFormat="1" ht="18" customHeight="1" hidden="1" thickBot="1">
      <c r="A3" s="213" t="s">
        <v>47</v>
      </c>
      <c r="B3" s="214"/>
      <c r="C3" s="215"/>
      <c r="D3" s="48"/>
      <c r="E3" s="40">
        <f aca="true" t="shared" si="1" ref="E3:J3">IF(E$5&gt;0,E$4/E$5,0)</f>
        <v>0.5</v>
      </c>
      <c r="F3" s="40">
        <f t="shared" si="1"/>
        <v>0.16666666666666666</v>
      </c>
      <c r="G3" s="40">
        <f t="shared" si="1"/>
        <v>0.16666666666666666</v>
      </c>
      <c r="H3" s="40">
        <f t="shared" si="1"/>
        <v>0.16666666666666666</v>
      </c>
      <c r="I3" s="40">
        <f t="shared" si="1"/>
        <v>0</v>
      </c>
      <c r="J3" s="40">
        <f t="shared" si="1"/>
        <v>0</v>
      </c>
      <c r="K3" s="135"/>
      <c r="L3" s="126"/>
      <c r="M3" s="35"/>
    </row>
    <row r="4" spans="1:13" s="4" customFormat="1" ht="9" customHeight="1">
      <c r="A4" s="179" t="s">
        <v>10</v>
      </c>
      <c r="B4" s="180"/>
      <c r="C4" s="181"/>
      <c r="D4" s="53"/>
      <c r="E4" s="33">
        <v>1</v>
      </c>
      <c r="F4" s="34">
        <v>1</v>
      </c>
      <c r="G4" s="34">
        <v>1</v>
      </c>
      <c r="H4" s="34">
        <v>1</v>
      </c>
      <c r="I4" s="34"/>
      <c r="J4" s="34"/>
      <c r="K4" s="136"/>
      <c r="L4" s="208">
        <f>SUM(3:3)</f>
        <v>0.9999999999999999</v>
      </c>
      <c r="M4" s="210" t="s">
        <v>46</v>
      </c>
    </row>
    <row r="5" spans="1:13" s="4" customFormat="1" ht="9" customHeight="1">
      <c r="A5" s="182"/>
      <c r="B5" s="183"/>
      <c r="C5" s="181"/>
      <c r="D5" s="54"/>
      <c r="E5" s="19">
        <v>2</v>
      </c>
      <c r="F5" s="8">
        <v>6</v>
      </c>
      <c r="G5" s="8">
        <v>6</v>
      </c>
      <c r="H5" s="8">
        <v>6</v>
      </c>
      <c r="I5" s="8"/>
      <c r="J5" s="8"/>
      <c r="K5" s="137"/>
      <c r="L5" s="209"/>
      <c r="M5" s="211"/>
    </row>
    <row r="6" spans="1:13" s="4" customFormat="1" ht="18" customHeight="1">
      <c r="A6" s="184" t="s">
        <v>13</v>
      </c>
      <c r="B6" s="185"/>
      <c r="C6" s="186"/>
      <c r="D6" s="55"/>
      <c r="E6" s="36"/>
      <c r="F6" s="37"/>
      <c r="G6" s="37" t="s">
        <v>43</v>
      </c>
      <c r="H6" s="37" t="s">
        <v>43</v>
      </c>
      <c r="I6" s="37"/>
      <c r="J6" s="37"/>
      <c r="K6" s="138"/>
      <c r="L6" s="127"/>
      <c r="M6" s="212"/>
    </row>
    <row r="7" spans="1:13" s="4" customFormat="1" ht="18" customHeight="1" thickBot="1">
      <c r="A7" s="205" t="s">
        <v>60</v>
      </c>
      <c r="B7" s="206"/>
      <c r="C7" s="207"/>
      <c r="D7" s="158"/>
      <c r="E7" s="159"/>
      <c r="F7" s="159"/>
      <c r="G7" s="159"/>
      <c r="H7" s="159"/>
      <c r="I7" s="159"/>
      <c r="J7" s="159"/>
      <c r="K7" s="160"/>
      <c r="L7" s="128">
        <f>IF($D$7=1,1,0)</f>
        <v>0</v>
      </c>
      <c r="M7" s="32"/>
    </row>
    <row r="8" spans="1:13" s="4" customFormat="1" ht="13.5" customHeight="1">
      <c r="A8" s="172" t="s">
        <v>5</v>
      </c>
      <c r="B8" s="157"/>
      <c r="C8" s="5" t="s">
        <v>7</v>
      </c>
      <c r="D8" s="163" t="s">
        <v>11</v>
      </c>
      <c r="E8" s="164"/>
      <c r="F8" s="164"/>
      <c r="G8" s="164"/>
      <c r="H8" s="164"/>
      <c r="I8" s="164"/>
      <c r="J8" s="164"/>
      <c r="K8" s="165"/>
      <c r="L8" s="45" t="s">
        <v>4</v>
      </c>
      <c r="M8" s="22" t="s">
        <v>2</v>
      </c>
    </row>
    <row r="9" spans="1:13" s="4" customFormat="1" ht="18" customHeight="1" hidden="1">
      <c r="A9" s="173"/>
      <c r="B9" s="154"/>
      <c r="C9" s="22"/>
      <c r="D9" s="49"/>
      <c r="E9" s="45"/>
      <c r="F9" s="46"/>
      <c r="G9" s="46"/>
      <c r="H9" s="46"/>
      <c r="I9" s="46"/>
      <c r="J9" s="46"/>
      <c r="K9" s="139"/>
      <c r="L9" s="45"/>
      <c r="M9" s="22"/>
    </row>
    <row r="10" spans="1:13" s="4" customFormat="1" ht="18" customHeight="1">
      <c r="A10" s="173"/>
      <c r="B10" s="154"/>
      <c r="C10" s="23"/>
      <c r="D10" s="52">
        <v>0</v>
      </c>
      <c r="E10" s="9"/>
      <c r="F10" s="9"/>
      <c r="G10" s="9"/>
      <c r="H10" s="9"/>
      <c r="I10" s="9"/>
      <c r="J10" s="9"/>
      <c r="K10" s="140">
        <v>0</v>
      </c>
      <c r="L10" s="129">
        <f>SUM(D10:K10)</f>
        <v>0</v>
      </c>
      <c r="M10" s="145"/>
    </row>
    <row r="11" spans="1:13" s="4" customFormat="1" ht="18" customHeight="1">
      <c r="A11" s="173"/>
      <c r="B11" s="154"/>
      <c r="C11" s="23"/>
      <c r="D11" s="52">
        <v>0</v>
      </c>
      <c r="E11" s="9"/>
      <c r="F11" s="9"/>
      <c r="G11" s="9"/>
      <c r="H11" s="9"/>
      <c r="I11" s="9"/>
      <c r="J11" s="9"/>
      <c r="K11" s="140">
        <v>0</v>
      </c>
      <c r="L11" s="129">
        <f aca="true" t="shared" si="2" ref="L11:L19">SUM(D11:K11)</f>
        <v>0</v>
      </c>
      <c r="M11" s="145"/>
    </row>
    <row r="12" spans="1:13" s="4" customFormat="1" ht="18" customHeight="1">
      <c r="A12" s="173"/>
      <c r="B12" s="154"/>
      <c r="C12" s="23"/>
      <c r="D12" s="52">
        <v>0</v>
      </c>
      <c r="E12" s="9"/>
      <c r="F12" s="9"/>
      <c r="G12" s="9"/>
      <c r="H12" s="9"/>
      <c r="I12" s="9"/>
      <c r="J12" s="9"/>
      <c r="K12" s="140">
        <v>0</v>
      </c>
      <c r="L12" s="129">
        <f t="shared" si="2"/>
        <v>0</v>
      </c>
      <c r="M12" s="145"/>
    </row>
    <row r="13" spans="1:13" s="4" customFormat="1" ht="18" customHeight="1">
      <c r="A13" s="173"/>
      <c r="B13" s="154"/>
      <c r="C13" s="23"/>
      <c r="D13" s="52">
        <v>0</v>
      </c>
      <c r="E13" s="9"/>
      <c r="F13" s="9"/>
      <c r="G13" s="9"/>
      <c r="H13" s="9"/>
      <c r="I13" s="9"/>
      <c r="J13" s="9"/>
      <c r="K13" s="140">
        <v>0</v>
      </c>
      <c r="L13" s="129">
        <f t="shared" si="2"/>
        <v>0</v>
      </c>
      <c r="M13" s="145"/>
    </row>
    <row r="14" spans="1:13" s="4" customFormat="1" ht="18" customHeight="1">
      <c r="A14" s="173"/>
      <c r="B14" s="154"/>
      <c r="C14" s="23"/>
      <c r="D14" s="52">
        <v>0</v>
      </c>
      <c r="E14" s="20"/>
      <c r="F14" s="9"/>
      <c r="G14" s="9"/>
      <c r="H14" s="9"/>
      <c r="I14" s="9"/>
      <c r="J14" s="9"/>
      <c r="K14" s="140">
        <v>0</v>
      </c>
      <c r="L14" s="129">
        <f t="shared" si="2"/>
        <v>0</v>
      </c>
      <c r="M14" s="145"/>
    </row>
    <row r="15" spans="1:13" s="4" customFormat="1" ht="18" customHeight="1">
      <c r="A15" s="173"/>
      <c r="B15" s="154"/>
      <c r="C15" s="23"/>
      <c r="D15" s="52">
        <v>0</v>
      </c>
      <c r="E15" s="20"/>
      <c r="F15" s="9"/>
      <c r="G15" s="9"/>
      <c r="H15" s="9"/>
      <c r="I15" s="9"/>
      <c r="J15" s="9"/>
      <c r="K15" s="140">
        <v>0</v>
      </c>
      <c r="L15" s="129">
        <f t="shared" si="2"/>
        <v>0</v>
      </c>
      <c r="M15" s="145"/>
    </row>
    <row r="16" spans="1:13" s="4" customFormat="1" ht="18" customHeight="1">
      <c r="A16" s="173"/>
      <c r="B16" s="154"/>
      <c r="C16" s="23"/>
      <c r="D16" s="52">
        <v>0</v>
      </c>
      <c r="E16" s="20"/>
      <c r="F16" s="9"/>
      <c r="G16" s="9"/>
      <c r="H16" s="9"/>
      <c r="I16" s="9"/>
      <c r="J16" s="9"/>
      <c r="K16" s="140">
        <v>0</v>
      </c>
      <c r="L16" s="129">
        <f>SUM(D16:K16)</f>
        <v>0</v>
      </c>
      <c r="M16" s="145"/>
    </row>
    <row r="17" spans="1:13" s="4" customFormat="1" ht="18" customHeight="1">
      <c r="A17" s="173"/>
      <c r="B17" s="154"/>
      <c r="C17" s="23"/>
      <c r="D17" s="52">
        <v>0</v>
      </c>
      <c r="E17" s="20"/>
      <c r="F17" s="9"/>
      <c r="G17" s="9"/>
      <c r="H17" s="9"/>
      <c r="I17" s="9"/>
      <c r="J17" s="9"/>
      <c r="K17" s="140">
        <v>0</v>
      </c>
      <c r="L17" s="129">
        <f>SUM(D17:K17)</f>
        <v>0</v>
      </c>
      <c r="M17" s="145"/>
    </row>
    <row r="18" spans="1:13" s="4" customFormat="1" ht="18" customHeight="1">
      <c r="A18" s="173"/>
      <c r="B18" s="154"/>
      <c r="C18" s="23"/>
      <c r="D18" s="52">
        <v>0</v>
      </c>
      <c r="E18" s="20"/>
      <c r="F18" s="9"/>
      <c r="G18" s="9"/>
      <c r="H18" s="9"/>
      <c r="I18" s="9"/>
      <c r="J18" s="9"/>
      <c r="K18" s="140">
        <v>0</v>
      </c>
      <c r="L18" s="129">
        <f t="shared" si="2"/>
        <v>0</v>
      </c>
      <c r="M18" s="145"/>
    </row>
    <row r="19" spans="1:13" s="4" customFormat="1" ht="18" customHeight="1">
      <c r="A19" s="173"/>
      <c r="B19" s="154"/>
      <c r="C19" s="23"/>
      <c r="D19" s="52">
        <v>0</v>
      </c>
      <c r="E19" s="20"/>
      <c r="F19" s="9"/>
      <c r="G19" s="9"/>
      <c r="H19" s="9"/>
      <c r="I19" s="9"/>
      <c r="J19" s="9"/>
      <c r="K19" s="140">
        <v>0</v>
      </c>
      <c r="L19" s="129">
        <f t="shared" si="2"/>
        <v>0</v>
      </c>
      <c r="M19" s="145"/>
    </row>
    <row r="20" spans="1:13" s="4" customFormat="1" ht="9" customHeight="1">
      <c r="A20" s="173"/>
      <c r="B20" s="154"/>
      <c r="C20" s="69"/>
      <c r="D20" s="70"/>
      <c r="E20" s="71"/>
      <c r="F20" s="72"/>
      <c r="G20" s="72"/>
      <c r="H20" s="72"/>
      <c r="I20" s="72"/>
      <c r="J20" s="72"/>
      <c r="K20" s="140"/>
      <c r="L20" s="71"/>
      <c r="M20" s="146"/>
    </row>
    <row r="21" spans="1:13" s="4" customFormat="1" ht="18" customHeight="1" thickBot="1">
      <c r="A21" s="174"/>
      <c r="B21" s="155"/>
      <c r="C21" s="73" t="s">
        <v>1</v>
      </c>
      <c r="D21" s="74"/>
      <c r="E21" s="75">
        <f aca="true" t="shared" si="3" ref="E21:J21">SUM(E9:E20)</f>
        <v>0</v>
      </c>
      <c r="F21" s="75">
        <f t="shared" si="3"/>
        <v>0</v>
      </c>
      <c r="G21" s="75">
        <f t="shared" si="3"/>
        <v>0</v>
      </c>
      <c r="H21" s="75">
        <f t="shared" si="3"/>
        <v>0</v>
      </c>
      <c r="I21" s="75">
        <f t="shared" si="3"/>
        <v>0</v>
      </c>
      <c r="J21" s="75">
        <f t="shared" si="3"/>
        <v>0</v>
      </c>
      <c r="K21" s="141"/>
      <c r="L21" s="76">
        <f>SUM(L9:L20)</f>
        <v>0</v>
      </c>
      <c r="M21" s="147"/>
    </row>
    <row r="22" spans="1:13" s="4" customFormat="1" ht="13.5" customHeight="1">
      <c r="A22" s="172" t="s">
        <v>3</v>
      </c>
      <c r="B22" s="157"/>
      <c r="C22" s="5" t="s">
        <v>7</v>
      </c>
      <c r="D22" s="166" t="s">
        <v>11</v>
      </c>
      <c r="E22" s="167"/>
      <c r="F22" s="167"/>
      <c r="G22" s="167"/>
      <c r="H22" s="167"/>
      <c r="I22" s="167"/>
      <c r="J22" s="167"/>
      <c r="K22" s="168"/>
      <c r="L22" s="130" t="s">
        <v>4</v>
      </c>
      <c r="M22" s="5" t="s">
        <v>2</v>
      </c>
    </row>
    <row r="23" spans="1:13" s="57" customFormat="1" ht="18" customHeight="1" hidden="1">
      <c r="A23" s="173"/>
      <c r="B23" s="154"/>
      <c r="C23" s="22"/>
      <c r="D23" s="49"/>
      <c r="E23" s="45"/>
      <c r="F23" s="46"/>
      <c r="G23" s="46"/>
      <c r="H23" s="46"/>
      <c r="I23" s="46"/>
      <c r="J23" s="46"/>
      <c r="K23" s="139"/>
      <c r="L23" s="45"/>
      <c r="M23" s="22"/>
    </row>
    <row r="24" spans="1:13" s="4" customFormat="1" ht="18" customHeight="1">
      <c r="A24" s="173"/>
      <c r="B24" s="154"/>
      <c r="C24" s="23"/>
      <c r="D24" s="52"/>
      <c r="E24" s="9"/>
      <c r="F24" s="9"/>
      <c r="G24" s="9"/>
      <c r="H24" s="9"/>
      <c r="I24" s="9"/>
      <c r="J24" s="9"/>
      <c r="K24" s="140"/>
      <c r="L24" s="129">
        <f>SUM(D24:K24)</f>
        <v>0</v>
      </c>
      <c r="M24" s="145"/>
    </row>
    <row r="25" spans="1:13" s="4" customFormat="1" ht="18" customHeight="1">
      <c r="A25" s="173"/>
      <c r="B25" s="154"/>
      <c r="C25" s="24"/>
      <c r="D25" s="56"/>
      <c r="E25" s="21"/>
      <c r="F25" s="10"/>
      <c r="G25" s="10"/>
      <c r="H25" s="10"/>
      <c r="I25" s="10"/>
      <c r="J25" s="10"/>
      <c r="K25" s="142"/>
      <c r="L25" s="129">
        <f>SUM(D25:K25)</f>
        <v>0</v>
      </c>
      <c r="M25" s="145"/>
    </row>
    <row r="26" spans="1:13" s="57" customFormat="1" ht="9" customHeight="1">
      <c r="A26" s="173"/>
      <c r="B26" s="154"/>
      <c r="C26" s="69"/>
      <c r="D26" s="70"/>
      <c r="E26" s="71"/>
      <c r="F26" s="72"/>
      <c r="G26" s="72"/>
      <c r="H26" s="72"/>
      <c r="I26" s="72"/>
      <c r="J26" s="72"/>
      <c r="K26" s="140"/>
      <c r="L26" s="71"/>
      <c r="M26" s="146"/>
    </row>
    <row r="27" spans="1:13" s="4" customFormat="1" ht="18" customHeight="1" thickBot="1">
      <c r="A27" s="174"/>
      <c r="B27" s="155"/>
      <c r="C27" s="73" t="s">
        <v>1</v>
      </c>
      <c r="D27" s="74"/>
      <c r="E27" s="76">
        <f aca="true" t="shared" si="4" ref="E27:J27">SUM(E23:E26)</f>
        <v>0</v>
      </c>
      <c r="F27" s="76">
        <f t="shared" si="4"/>
        <v>0</v>
      </c>
      <c r="G27" s="76">
        <f t="shared" si="4"/>
        <v>0</v>
      </c>
      <c r="H27" s="76">
        <f t="shared" si="4"/>
        <v>0</v>
      </c>
      <c r="I27" s="76">
        <f t="shared" si="4"/>
        <v>0</v>
      </c>
      <c r="J27" s="76">
        <f t="shared" si="4"/>
        <v>0</v>
      </c>
      <c r="K27" s="141"/>
      <c r="L27" s="76">
        <f>SUM(L23:L26)</f>
        <v>0</v>
      </c>
      <c r="M27" s="147"/>
    </row>
    <row r="28" spans="1:13" s="4" customFormat="1" ht="13.5" customHeight="1">
      <c r="A28" s="172" t="s">
        <v>41</v>
      </c>
      <c r="B28" s="197" t="s">
        <v>7</v>
      </c>
      <c r="C28" s="198"/>
      <c r="D28" s="163" t="s">
        <v>45</v>
      </c>
      <c r="E28" s="164"/>
      <c r="F28" s="164"/>
      <c r="G28" s="164"/>
      <c r="H28" s="164"/>
      <c r="I28" s="164"/>
      <c r="J28" s="164"/>
      <c r="K28" s="165"/>
      <c r="L28" s="130" t="s">
        <v>12</v>
      </c>
      <c r="M28" s="5" t="s">
        <v>2</v>
      </c>
    </row>
    <row r="29" spans="1:13" s="4" customFormat="1" ht="18" customHeight="1" hidden="1">
      <c r="A29" s="173"/>
      <c r="B29" s="191" t="s">
        <v>33</v>
      </c>
      <c r="C29" s="29"/>
      <c r="D29" s="52"/>
      <c r="E29" s="59"/>
      <c r="F29" s="44"/>
      <c r="G29" s="44"/>
      <c r="H29" s="44"/>
      <c r="I29" s="44"/>
      <c r="J29" s="44"/>
      <c r="K29" s="140"/>
      <c r="L29" s="131"/>
      <c r="M29" s="29"/>
    </row>
    <row r="30" spans="1:13" s="4" customFormat="1" ht="18" customHeight="1">
      <c r="A30" s="173"/>
      <c r="B30" s="192"/>
      <c r="C30" s="23"/>
      <c r="D30" s="52"/>
      <c r="E30" s="58">
        <f>IF(E$5&gt;0,ROUNDDOWN($L30*(E$4/E$5),0),"")</f>
        <v>0</v>
      </c>
      <c r="F30" s="58">
        <f aca="true" t="shared" si="5" ref="F30:J31">IF(F$5&gt;0,ROUNDDOWN($L30*(F$4/F$5),0),"")</f>
        <v>0</v>
      </c>
      <c r="G30" s="58">
        <f t="shared" si="5"/>
        <v>0</v>
      </c>
      <c r="H30" s="58">
        <f t="shared" si="5"/>
        <v>0</v>
      </c>
      <c r="I30" s="58">
        <f t="shared" si="5"/>
      </c>
      <c r="J30" s="58">
        <f t="shared" si="5"/>
      </c>
      <c r="K30" s="140"/>
      <c r="L30" s="20"/>
      <c r="M30" s="148"/>
    </row>
    <row r="31" spans="1:13" s="4" customFormat="1" ht="18" customHeight="1">
      <c r="A31" s="173"/>
      <c r="B31" s="192"/>
      <c r="C31" s="23"/>
      <c r="D31" s="52"/>
      <c r="E31" s="58">
        <f>IF(E$5&gt;0,ROUNDDOWN($L31*(E$4/E$5),0),"")</f>
        <v>0</v>
      </c>
      <c r="F31" s="58">
        <f t="shared" si="5"/>
        <v>0</v>
      </c>
      <c r="G31" s="58">
        <f t="shared" si="5"/>
        <v>0</v>
      </c>
      <c r="H31" s="58">
        <f t="shared" si="5"/>
        <v>0</v>
      </c>
      <c r="I31" s="58">
        <f t="shared" si="5"/>
      </c>
      <c r="J31" s="58">
        <f t="shared" si="5"/>
      </c>
      <c r="K31" s="140"/>
      <c r="L31" s="20"/>
      <c r="M31" s="148"/>
    </row>
    <row r="32" spans="1:13" s="4" customFormat="1" ht="9" customHeight="1">
      <c r="A32" s="173"/>
      <c r="B32" s="193"/>
      <c r="C32" s="77"/>
      <c r="D32" s="70"/>
      <c r="E32" s="72"/>
      <c r="F32" s="72"/>
      <c r="G32" s="72"/>
      <c r="H32" s="72"/>
      <c r="I32" s="72"/>
      <c r="J32" s="72"/>
      <c r="K32" s="140"/>
      <c r="L32" s="132"/>
      <c r="M32" s="149"/>
    </row>
    <row r="33" spans="1:13" s="4" customFormat="1" ht="18" customHeight="1" hidden="1">
      <c r="A33" s="173"/>
      <c r="B33" s="191" t="s">
        <v>32</v>
      </c>
      <c r="C33" s="29"/>
      <c r="D33" s="52"/>
      <c r="E33" s="59"/>
      <c r="F33" s="44"/>
      <c r="G33" s="44"/>
      <c r="H33" s="44"/>
      <c r="I33" s="44"/>
      <c r="J33" s="44"/>
      <c r="K33" s="140"/>
      <c r="L33" s="131"/>
      <c r="M33" s="29"/>
    </row>
    <row r="34" spans="1:13" s="4" customFormat="1" ht="18" customHeight="1">
      <c r="A34" s="173"/>
      <c r="B34" s="192"/>
      <c r="C34" s="23"/>
      <c r="D34" s="52"/>
      <c r="E34" s="58">
        <f>IF(E$5&gt;0,ROUNDDOWN($L34*(E$4/E$5),0),"")</f>
        <v>0</v>
      </c>
      <c r="F34" s="58">
        <f aca="true" t="shared" si="6" ref="F34:J35">IF(F$5&gt;0,ROUNDDOWN($L34*(F$4/F$5),0),"")</f>
        <v>0</v>
      </c>
      <c r="G34" s="58">
        <f t="shared" si="6"/>
        <v>0</v>
      </c>
      <c r="H34" s="58">
        <f t="shared" si="6"/>
        <v>0</v>
      </c>
      <c r="I34" s="58">
        <f t="shared" si="6"/>
      </c>
      <c r="J34" s="58">
        <f t="shared" si="6"/>
      </c>
      <c r="K34" s="140"/>
      <c r="L34" s="20"/>
      <c r="M34" s="148"/>
    </row>
    <row r="35" spans="1:13" s="4" customFormat="1" ht="18" customHeight="1">
      <c r="A35" s="173"/>
      <c r="B35" s="192"/>
      <c r="C35" s="23"/>
      <c r="D35" s="52"/>
      <c r="E35" s="58">
        <f>IF(E$5&gt;0,ROUNDDOWN($L35*(E$4/E$5),0),"")</f>
        <v>0</v>
      </c>
      <c r="F35" s="58">
        <f t="shared" si="6"/>
        <v>0</v>
      </c>
      <c r="G35" s="58">
        <f t="shared" si="6"/>
        <v>0</v>
      </c>
      <c r="H35" s="58">
        <f t="shared" si="6"/>
        <v>0</v>
      </c>
      <c r="I35" s="58">
        <f t="shared" si="6"/>
      </c>
      <c r="J35" s="58">
        <f t="shared" si="6"/>
      </c>
      <c r="K35" s="140"/>
      <c r="L35" s="20"/>
      <c r="M35" s="148"/>
    </row>
    <row r="36" spans="1:13" s="4" customFormat="1" ht="9" customHeight="1">
      <c r="A36" s="173"/>
      <c r="B36" s="193"/>
      <c r="C36" s="77"/>
      <c r="D36" s="70"/>
      <c r="E36" s="72"/>
      <c r="F36" s="72"/>
      <c r="G36" s="72"/>
      <c r="H36" s="72"/>
      <c r="I36" s="72"/>
      <c r="J36" s="72"/>
      <c r="K36" s="140"/>
      <c r="L36" s="132"/>
      <c r="M36" s="149"/>
    </row>
    <row r="37" spans="1:13" s="4" customFormat="1" ht="18" customHeight="1" thickBot="1">
      <c r="A37" s="173"/>
      <c r="B37" s="187" t="s">
        <v>1</v>
      </c>
      <c r="C37" s="188"/>
      <c r="D37" s="52"/>
      <c r="E37" s="58">
        <f aca="true" t="shared" si="7" ref="E37:J37">SUM(E29:E36)</f>
        <v>0</v>
      </c>
      <c r="F37" s="58">
        <f t="shared" si="7"/>
        <v>0</v>
      </c>
      <c r="G37" s="58">
        <f t="shared" si="7"/>
        <v>0</v>
      </c>
      <c r="H37" s="58">
        <f t="shared" si="7"/>
        <v>0</v>
      </c>
      <c r="I37" s="58">
        <f t="shared" si="7"/>
        <v>0</v>
      </c>
      <c r="J37" s="58">
        <f t="shared" si="7"/>
        <v>0</v>
      </c>
      <c r="K37" s="140"/>
      <c r="L37" s="129">
        <f>SUM(L29:L36)</f>
        <v>0</v>
      </c>
      <c r="M37" s="148"/>
    </row>
    <row r="38" spans="1:13" s="4" customFormat="1" ht="18" customHeight="1" hidden="1" thickBot="1">
      <c r="A38" s="174"/>
      <c r="B38" s="189" t="s">
        <v>34</v>
      </c>
      <c r="C38" s="190"/>
      <c r="D38" s="74"/>
      <c r="E38" s="151">
        <f aca="true" t="shared" si="8" ref="E38:J38">SUM(E33:E36)</f>
        <v>0</v>
      </c>
      <c r="F38" s="151">
        <f t="shared" si="8"/>
        <v>0</v>
      </c>
      <c r="G38" s="151">
        <f t="shared" si="8"/>
        <v>0</v>
      </c>
      <c r="H38" s="151">
        <f t="shared" si="8"/>
        <v>0</v>
      </c>
      <c r="I38" s="151">
        <f t="shared" si="8"/>
        <v>0</v>
      </c>
      <c r="J38" s="151">
        <f t="shared" si="8"/>
        <v>0</v>
      </c>
      <c r="K38" s="141"/>
      <c r="L38" s="76">
        <f>SUM(L32:L36)</f>
        <v>0</v>
      </c>
      <c r="M38" s="152"/>
    </row>
    <row r="39" spans="1:13" s="4" customFormat="1" ht="13.5" customHeight="1">
      <c r="A39" s="172" t="s">
        <v>6</v>
      </c>
      <c r="B39" s="177" t="s">
        <v>7</v>
      </c>
      <c r="C39" s="178"/>
      <c r="D39" s="166" t="s">
        <v>11</v>
      </c>
      <c r="E39" s="167"/>
      <c r="F39" s="167"/>
      <c r="G39" s="167"/>
      <c r="H39" s="167"/>
      <c r="I39" s="167"/>
      <c r="J39" s="167"/>
      <c r="K39" s="168"/>
      <c r="L39" s="130" t="s">
        <v>4</v>
      </c>
      <c r="M39" s="5" t="s">
        <v>2</v>
      </c>
    </row>
    <row r="40" spans="1:13" s="57" customFormat="1" ht="18" customHeight="1" hidden="1">
      <c r="A40" s="173"/>
      <c r="B40" s="62"/>
      <c r="C40" s="61"/>
      <c r="D40" s="51"/>
      <c r="E40" s="45"/>
      <c r="F40" s="46"/>
      <c r="G40" s="63"/>
      <c r="H40" s="46"/>
      <c r="I40" s="65"/>
      <c r="J40" s="65"/>
      <c r="K40" s="143"/>
      <c r="L40" s="45"/>
      <c r="M40" s="22"/>
    </row>
    <row r="41" spans="1:13" s="4" customFormat="1" ht="18" customHeight="1">
      <c r="A41" s="173"/>
      <c r="B41" s="108">
        <f ca="1">CELL("row",$B41)-CELL("row",$B$40)</f>
        <v>1</v>
      </c>
      <c r="C41" s="25" t="s">
        <v>64</v>
      </c>
      <c r="D41" s="52"/>
      <c r="E41" s="20"/>
      <c r="F41" s="9"/>
      <c r="G41" s="10"/>
      <c r="H41" s="9"/>
      <c r="I41" s="10"/>
      <c r="J41" s="10"/>
      <c r="K41" s="140"/>
      <c r="L41" s="129">
        <f>SUM(D41:K41)</f>
        <v>0</v>
      </c>
      <c r="M41" s="148"/>
    </row>
    <row r="42" spans="1:13" s="4" customFormat="1" ht="18" customHeight="1">
      <c r="A42" s="173"/>
      <c r="B42" s="108">
        <f aca="true" ca="1" t="shared" si="9" ref="B42:B50">CELL("row",$B42)-CELL("row",$B$40)</f>
        <v>2</v>
      </c>
      <c r="C42" s="25" t="s">
        <v>65</v>
      </c>
      <c r="D42" s="52"/>
      <c r="E42" s="20"/>
      <c r="F42" s="9"/>
      <c r="G42" s="9"/>
      <c r="H42" s="9"/>
      <c r="I42" s="9"/>
      <c r="J42" s="9"/>
      <c r="K42" s="140"/>
      <c r="L42" s="129">
        <f aca="true" t="shared" si="10" ref="L42:L49">SUM(D42:K42)</f>
        <v>0</v>
      </c>
      <c r="M42" s="148"/>
    </row>
    <row r="43" spans="1:13" s="4" customFormat="1" ht="18" customHeight="1">
      <c r="A43" s="173"/>
      <c r="B43" s="108">
        <f ca="1" t="shared" si="9"/>
        <v>3</v>
      </c>
      <c r="C43" s="25" t="s">
        <v>66</v>
      </c>
      <c r="D43" s="52"/>
      <c r="E43" s="20"/>
      <c r="F43" s="9"/>
      <c r="G43" s="9"/>
      <c r="H43" s="9"/>
      <c r="I43" s="9"/>
      <c r="J43" s="9"/>
      <c r="K43" s="140"/>
      <c r="L43" s="129">
        <f t="shared" si="10"/>
        <v>0</v>
      </c>
      <c r="M43" s="148"/>
    </row>
    <row r="44" spans="1:13" s="4" customFormat="1" ht="18" customHeight="1">
      <c r="A44" s="173"/>
      <c r="B44" s="108">
        <f ca="1" t="shared" si="9"/>
        <v>4</v>
      </c>
      <c r="C44" s="25" t="s">
        <v>77</v>
      </c>
      <c r="D44" s="52"/>
      <c r="E44" s="20"/>
      <c r="F44" s="9"/>
      <c r="G44" s="9"/>
      <c r="H44" s="9"/>
      <c r="I44" s="9"/>
      <c r="J44" s="9"/>
      <c r="K44" s="140"/>
      <c r="L44" s="129">
        <f t="shared" si="10"/>
        <v>0</v>
      </c>
      <c r="M44" s="148"/>
    </row>
    <row r="45" spans="1:13" s="4" customFormat="1" ht="18" customHeight="1">
      <c r="A45" s="173"/>
      <c r="B45" s="108">
        <f ca="1" t="shared" si="9"/>
        <v>5</v>
      </c>
      <c r="C45" s="25" t="s">
        <v>67</v>
      </c>
      <c r="D45" s="52"/>
      <c r="E45" s="20"/>
      <c r="F45" s="9"/>
      <c r="G45" s="9"/>
      <c r="H45" s="9"/>
      <c r="I45" s="9"/>
      <c r="J45" s="9"/>
      <c r="K45" s="140"/>
      <c r="L45" s="129">
        <f t="shared" si="10"/>
        <v>0</v>
      </c>
      <c r="M45" s="148"/>
    </row>
    <row r="46" spans="1:13" s="4" customFormat="1" ht="18" customHeight="1">
      <c r="A46" s="173"/>
      <c r="B46" s="108">
        <f ca="1" t="shared" si="9"/>
        <v>6</v>
      </c>
      <c r="C46" s="25" t="s">
        <v>69</v>
      </c>
      <c r="D46" s="52"/>
      <c r="E46" s="20"/>
      <c r="F46" s="9"/>
      <c r="G46" s="9"/>
      <c r="H46" s="9"/>
      <c r="I46" s="9"/>
      <c r="J46" s="9"/>
      <c r="K46" s="140"/>
      <c r="L46" s="129">
        <f t="shared" si="10"/>
        <v>0</v>
      </c>
      <c r="M46" s="148"/>
    </row>
    <row r="47" spans="1:13" s="4" customFormat="1" ht="18" customHeight="1">
      <c r="A47" s="173"/>
      <c r="B47" s="108">
        <f ca="1" t="shared" si="9"/>
        <v>7</v>
      </c>
      <c r="C47" s="25" t="s">
        <v>70</v>
      </c>
      <c r="D47" s="52"/>
      <c r="E47" s="20"/>
      <c r="F47" s="9"/>
      <c r="G47" s="9"/>
      <c r="H47" s="9"/>
      <c r="I47" s="9"/>
      <c r="J47" s="9"/>
      <c r="K47" s="140"/>
      <c r="L47" s="129">
        <f t="shared" si="10"/>
        <v>0</v>
      </c>
      <c r="M47" s="148"/>
    </row>
    <row r="48" spans="1:13" s="4" customFormat="1" ht="18" customHeight="1">
      <c r="A48" s="173"/>
      <c r="B48" s="108">
        <f ca="1" t="shared" si="9"/>
        <v>8</v>
      </c>
      <c r="C48" s="25" t="s">
        <v>71</v>
      </c>
      <c r="D48" s="52"/>
      <c r="E48" s="20"/>
      <c r="F48" s="9"/>
      <c r="G48" s="9"/>
      <c r="H48" s="9"/>
      <c r="I48" s="9"/>
      <c r="J48" s="9"/>
      <c r="K48" s="140"/>
      <c r="L48" s="129">
        <f t="shared" si="10"/>
        <v>0</v>
      </c>
      <c r="M48" s="148"/>
    </row>
    <row r="49" spans="1:13" s="4" customFormat="1" ht="18" customHeight="1">
      <c r="A49" s="173"/>
      <c r="B49" s="108">
        <f ca="1" t="shared" si="9"/>
        <v>9</v>
      </c>
      <c r="C49" s="25" t="s">
        <v>72</v>
      </c>
      <c r="D49" s="52"/>
      <c r="E49" s="20"/>
      <c r="F49" s="9"/>
      <c r="G49" s="9"/>
      <c r="H49" s="9"/>
      <c r="I49" s="9"/>
      <c r="J49" s="9"/>
      <c r="K49" s="140"/>
      <c r="L49" s="129">
        <f t="shared" si="10"/>
        <v>0</v>
      </c>
      <c r="M49" s="148"/>
    </row>
    <row r="50" spans="1:13" s="4" customFormat="1" ht="18" customHeight="1">
      <c r="A50" s="173"/>
      <c r="B50" s="108">
        <f ca="1" t="shared" si="9"/>
        <v>10</v>
      </c>
      <c r="C50" s="25" t="s">
        <v>73</v>
      </c>
      <c r="D50" s="52"/>
      <c r="E50" s="20"/>
      <c r="F50" s="9"/>
      <c r="G50" s="64"/>
      <c r="H50" s="9"/>
      <c r="I50" s="66"/>
      <c r="J50" s="66"/>
      <c r="K50" s="140"/>
      <c r="L50" s="129">
        <f>SUM(D50:K50)</f>
        <v>0</v>
      </c>
      <c r="M50" s="148"/>
    </row>
    <row r="51" spans="1:13" s="57" customFormat="1" ht="9" customHeight="1">
      <c r="A51" s="173"/>
      <c r="B51" s="156"/>
      <c r="C51" s="153"/>
      <c r="D51" s="70"/>
      <c r="E51" s="71"/>
      <c r="F51" s="72"/>
      <c r="G51" s="79"/>
      <c r="H51" s="72"/>
      <c r="I51" s="72"/>
      <c r="J51" s="72"/>
      <c r="K51" s="140"/>
      <c r="L51" s="71"/>
      <c r="M51" s="146"/>
    </row>
    <row r="52" spans="1:13" s="4" customFormat="1" ht="18" customHeight="1" thickBot="1">
      <c r="A52" s="174"/>
      <c r="B52" s="175" t="s">
        <v>61</v>
      </c>
      <c r="C52" s="176"/>
      <c r="D52" s="78"/>
      <c r="E52" s="76">
        <f aca="true" t="shared" si="11" ref="E52:J52">SUM(E41:E50)</f>
        <v>0</v>
      </c>
      <c r="F52" s="75">
        <f t="shared" si="11"/>
        <v>0</v>
      </c>
      <c r="G52" s="75">
        <f t="shared" si="11"/>
        <v>0</v>
      </c>
      <c r="H52" s="75">
        <f t="shared" si="11"/>
        <v>0</v>
      </c>
      <c r="I52" s="75">
        <f t="shared" si="11"/>
        <v>0</v>
      </c>
      <c r="J52" s="75">
        <f t="shared" si="11"/>
        <v>0</v>
      </c>
      <c r="K52" s="144"/>
      <c r="L52" s="76">
        <f>SUM(L41:L50)</f>
        <v>0</v>
      </c>
      <c r="M52" s="150"/>
    </row>
    <row r="53" spans="1:13" s="4" customFormat="1" ht="13.5" customHeight="1">
      <c r="A53" s="172" t="s">
        <v>44</v>
      </c>
      <c r="B53" s="157"/>
      <c r="C53" s="27" t="s">
        <v>37</v>
      </c>
      <c r="D53" s="163" t="s">
        <v>48</v>
      </c>
      <c r="E53" s="164"/>
      <c r="F53" s="164"/>
      <c r="G53" s="164"/>
      <c r="H53" s="164"/>
      <c r="I53" s="164"/>
      <c r="J53" s="164"/>
      <c r="K53" s="165"/>
      <c r="L53" s="130" t="s">
        <v>4</v>
      </c>
      <c r="M53" s="5" t="s">
        <v>2</v>
      </c>
    </row>
    <row r="54" spans="1:13" s="4" customFormat="1" ht="18" customHeight="1" hidden="1">
      <c r="A54" s="173"/>
      <c r="B54" s="154"/>
      <c r="C54" s="67"/>
      <c r="D54" s="49"/>
      <c r="E54" s="60"/>
      <c r="F54" s="46"/>
      <c r="G54" s="46"/>
      <c r="H54" s="46"/>
      <c r="I54" s="46"/>
      <c r="J54" s="46"/>
      <c r="K54" s="139"/>
      <c r="L54" s="45"/>
      <c r="M54" s="22"/>
    </row>
    <row r="55" spans="1:13" s="4" customFormat="1" ht="18" customHeight="1">
      <c r="A55" s="173"/>
      <c r="B55" s="154"/>
      <c r="C55" s="25"/>
      <c r="D55" s="52"/>
      <c r="E55" s="58">
        <f>IF(E$5&gt;0,ROUNDDOWN($L55*(E$4/E$5),0),"")</f>
        <v>0</v>
      </c>
      <c r="F55" s="58">
        <f aca="true" t="shared" si="12" ref="F55:J56">IF(F$5&gt;0,ROUNDDOWN($L55*(F$4/F$5),0),"")</f>
        <v>0</v>
      </c>
      <c r="G55" s="58">
        <f t="shared" si="12"/>
        <v>0</v>
      </c>
      <c r="H55" s="58">
        <f t="shared" si="12"/>
        <v>0</v>
      </c>
      <c r="I55" s="58">
        <f t="shared" si="12"/>
      </c>
      <c r="J55" s="58">
        <f t="shared" si="12"/>
      </c>
      <c r="K55" s="140"/>
      <c r="L55" s="20"/>
      <c r="M55" s="148"/>
    </row>
    <row r="56" spans="1:13" s="4" customFormat="1" ht="18" customHeight="1">
      <c r="A56" s="173"/>
      <c r="B56" s="154"/>
      <c r="C56" s="25"/>
      <c r="D56" s="52"/>
      <c r="E56" s="58">
        <f>IF(E$5&gt;0,ROUNDDOWN($L56*(E$4/E$5),0),"")</f>
        <v>0</v>
      </c>
      <c r="F56" s="58">
        <f t="shared" si="12"/>
        <v>0</v>
      </c>
      <c r="G56" s="58">
        <f t="shared" si="12"/>
        <v>0</v>
      </c>
      <c r="H56" s="58">
        <f t="shared" si="12"/>
        <v>0</v>
      </c>
      <c r="I56" s="58">
        <f t="shared" si="12"/>
      </c>
      <c r="J56" s="58">
        <f t="shared" si="12"/>
      </c>
      <c r="K56" s="140"/>
      <c r="L56" s="20"/>
      <c r="M56" s="148"/>
    </row>
    <row r="57" spans="1:13" s="4" customFormat="1" ht="13.5" customHeight="1">
      <c r="A57" s="173"/>
      <c r="B57" s="154"/>
      <c r="C57" s="29" t="s">
        <v>36</v>
      </c>
      <c r="D57" s="169" t="s">
        <v>8</v>
      </c>
      <c r="E57" s="170"/>
      <c r="F57" s="170"/>
      <c r="G57" s="170"/>
      <c r="H57" s="170"/>
      <c r="I57" s="170"/>
      <c r="J57" s="170"/>
      <c r="K57" s="171"/>
      <c r="L57" s="131" t="s">
        <v>4</v>
      </c>
      <c r="M57" s="29" t="s">
        <v>2</v>
      </c>
    </row>
    <row r="58" spans="1:13" s="4" customFormat="1" ht="18" customHeight="1">
      <c r="A58" s="173"/>
      <c r="B58" s="154"/>
      <c r="C58" s="25"/>
      <c r="D58" s="52"/>
      <c r="E58" s="20"/>
      <c r="F58" s="9"/>
      <c r="G58" s="9"/>
      <c r="H58" s="9"/>
      <c r="I58" s="9">
        <v>0</v>
      </c>
      <c r="J58" s="9">
        <v>0</v>
      </c>
      <c r="K58" s="140"/>
      <c r="L58" s="129">
        <f>SUM(D58:K58)</f>
        <v>0</v>
      </c>
      <c r="M58" s="148"/>
    </row>
    <row r="59" spans="1:13" s="4" customFormat="1" ht="18" customHeight="1">
      <c r="A59" s="173"/>
      <c r="B59" s="154"/>
      <c r="C59" s="26"/>
      <c r="D59" s="56"/>
      <c r="E59" s="21"/>
      <c r="F59" s="10"/>
      <c r="G59" s="10"/>
      <c r="H59" s="10"/>
      <c r="I59" s="10"/>
      <c r="J59" s="10"/>
      <c r="K59" s="142"/>
      <c r="L59" s="129">
        <f>SUM(D59:K59)</f>
        <v>0</v>
      </c>
      <c r="M59" s="148"/>
    </row>
    <row r="60" spans="1:13" s="57" customFormat="1" ht="9" customHeight="1">
      <c r="A60" s="173"/>
      <c r="B60" s="154"/>
      <c r="C60" s="69"/>
      <c r="D60" s="70"/>
      <c r="E60" s="71"/>
      <c r="F60" s="72"/>
      <c r="G60" s="72"/>
      <c r="H60" s="72"/>
      <c r="I60" s="72"/>
      <c r="J60" s="72"/>
      <c r="K60" s="140"/>
      <c r="L60" s="71"/>
      <c r="M60" s="146"/>
    </row>
    <row r="61" spans="1:13" s="4" customFormat="1" ht="18" customHeight="1" thickBot="1">
      <c r="A61" s="174"/>
      <c r="B61" s="155"/>
      <c r="C61" s="73" t="s">
        <v>1</v>
      </c>
      <c r="D61" s="74"/>
      <c r="E61" s="76">
        <f aca="true" t="shared" si="13" ref="E61:J61">SUM(E54:E60)</f>
        <v>0</v>
      </c>
      <c r="F61" s="76">
        <f t="shared" si="13"/>
        <v>0</v>
      </c>
      <c r="G61" s="76">
        <f t="shared" si="13"/>
        <v>0</v>
      </c>
      <c r="H61" s="76">
        <f t="shared" si="13"/>
        <v>0</v>
      </c>
      <c r="I61" s="76">
        <f t="shared" si="13"/>
        <v>0</v>
      </c>
      <c r="J61" s="76">
        <f t="shared" si="13"/>
        <v>0</v>
      </c>
      <c r="K61" s="141"/>
      <c r="L61" s="76">
        <f>SUM(L54:L60)</f>
        <v>0</v>
      </c>
      <c r="M61" s="150"/>
    </row>
    <row r="62" spans="1:13" ht="11.25">
      <c r="A62" s="161" t="s">
        <v>78</v>
      </c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</row>
  </sheetData>
  <sheetProtection insertColumns="0" insertRows="0" deleteColumns="0" deleteRows="0"/>
  <mergeCells count="29">
    <mergeCell ref="L1:M2"/>
    <mergeCell ref="A8:B21"/>
    <mergeCell ref="A22:B27"/>
    <mergeCell ref="B28:C28"/>
    <mergeCell ref="A1:C2"/>
    <mergeCell ref="A7:C7"/>
    <mergeCell ref="L4:L5"/>
    <mergeCell ref="M4:M6"/>
    <mergeCell ref="A28:A38"/>
    <mergeCell ref="A3:C3"/>
    <mergeCell ref="B39:C39"/>
    <mergeCell ref="A53:B61"/>
    <mergeCell ref="B51:C51"/>
    <mergeCell ref="A4:C5"/>
    <mergeCell ref="A6:C6"/>
    <mergeCell ref="B37:C37"/>
    <mergeCell ref="B38:C38"/>
    <mergeCell ref="B29:B32"/>
    <mergeCell ref="B33:B36"/>
    <mergeCell ref="D7:K7"/>
    <mergeCell ref="A62:M62"/>
    <mergeCell ref="D8:K8"/>
    <mergeCell ref="D22:K22"/>
    <mergeCell ref="D28:K28"/>
    <mergeCell ref="D39:K39"/>
    <mergeCell ref="D53:K53"/>
    <mergeCell ref="D57:K57"/>
    <mergeCell ref="A39:A52"/>
    <mergeCell ref="B52:C52"/>
  </mergeCells>
  <printOptions horizontalCentered="1"/>
  <pageMargins left="0.984251968503937" right="0.5905511811023623" top="0.7874015748031497" bottom="0.3937007874015748" header="0.3937007874015748" footer="0.3937007874015748"/>
  <pageSetup fitToHeight="1" fitToWidth="1" horizontalDpi="600" verticalDpi="600" orientation="landscape" paperSize="8" scale="96" r:id="rId1"/>
  <headerFooter alignWithMargins="0">
    <oddHeader>&amp;C&amp;"ＭＳ Ｐ明朝,標準"&amp;14基  礎  と  な  る  財  産  一  覧  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showZeros="0" zoomScalePageLayoutView="0" workbookViewId="0" topLeftCell="A1">
      <pane xSplit="3" ySplit="2" topLeftCell="E3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9" sqref="C39"/>
    </sheetView>
  </sheetViews>
  <sheetFormatPr defaultColWidth="9.00390625" defaultRowHeight="13.5"/>
  <cols>
    <col min="1" max="1" width="2.50390625" style="28" bestFit="1" customWidth="1"/>
    <col min="2" max="2" width="2.50390625" style="28" customWidth="1"/>
    <col min="3" max="3" width="32.375" style="28" customWidth="1"/>
    <col min="4" max="4" width="3.625" style="28" hidden="1" customWidth="1"/>
    <col min="5" max="5" width="18.625" style="2" customWidth="1"/>
    <col min="6" max="10" width="18.625" style="1" customWidth="1"/>
    <col min="11" max="11" width="3.00390625" style="123" customWidth="1"/>
    <col min="12" max="16384" width="9.00390625" style="1" customWidth="1"/>
  </cols>
  <sheetData>
    <row r="1" spans="1:11" ht="13.5" customHeight="1">
      <c r="A1" s="285" t="s">
        <v>49</v>
      </c>
      <c r="B1" s="286"/>
      <c r="C1" s="287"/>
      <c r="D1" s="101"/>
      <c r="E1" s="125">
        <f ca="1">OFFSET('基礎となる財産一覧表'!$E1,0,CELL("col",E$1)-CELL("col",$E$1))</f>
        <v>1</v>
      </c>
      <c r="F1" s="125">
        <f ca="1">OFFSET('基礎となる財産一覧表'!$E1,0,CELL("col",F$1)-CELL("col",$E$1))</f>
        <v>2</v>
      </c>
      <c r="G1" s="125">
        <f ca="1">OFFSET('基礎となる財産一覧表'!$E1,0,CELL("col",G$1)-CELL("col",$E$1))</f>
        <v>3</v>
      </c>
      <c r="H1" s="125">
        <f ca="1">OFFSET('基礎となる財産一覧表'!$E1,0,CELL("col",H$1)-CELL("col",$E$1))</f>
        <v>4</v>
      </c>
      <c r="I1" s="125">
        <f ca="1">OFFSET('基礎となる財産一覧表'!$E1,0,CELL("col",I$1)-CELL("col",$E$1))</f>
        <v>5</v>
      </c>
      <c r="J1" s="125">
        <f ca="1">OFFSET('基礎となる財産一覧表'!$E1,0,CELL("col",J$1)-CELL("col",$E$1))</f>
        <v>6</v>
      </c>
      <c r="K1" s="120"/>
    </row>
    <row r="2" spans="1:11" ht="21" customHeight="1" thickBot="1">
      <c r="A2" s="288"/>
      <c r="B2" s="289"/>
      <c r="C2" s="290"/>
      <c r="D2" s="102"/>
      <c r="E2" s="41" t="str">
        <f ca="1">OFFSET('基礎となる財産一覧表'!$E2,0,CELL("col",E$1)-CELL("col",$E$1))</f>
        <v>妻</v>
      </c>
      <c r="F2" s="41" t="str">
        <f ca="1">OFFSET('基礎となる財産一覧表'!$E2,0,CELL("col",F$1)-CELL("col",$E$1))</f>
        <v>長男</v>
      </c>
      <c r="G2" s="41" t="str">
        <f ca="1">OFFSET('基礎となる財産一覧表'!$E2,0,CELL("col",G$1)-CELL("col",$E$1))</f>
        <v>長女</v>
      </c>
      <c r="H2" s="41" t="str">
        <f ca="1">OFFSET('基礎となる財産一覧表'!$E2,0,CELL("col",H$1)-CELL("col",$E$1))</f>
        <v>次男</v>
      </c>
      <c r="I2" s="41">
        <f ca="1">OFFSET('基礎となる財産一覧表'!$E2,0,CELL("col",I$1)-CELL("col",$E$1))</f>
        <v>0</v>
      </c>
      <c r="J2" s="41">
        <f ca="1">OFFSET('基礎となる財産一覧表'!$E2,0,CELL("col",J$1)-CELL("col",$E$1))</f>
        <v>0</v>
      </c>
      <c r="K2" s="119"/>
    </row>
    <row r="3" spans="1:11" ht="21" customHeight="1">
      <c r="A3" s="244" t="s">
        <v>0</v>
      </c>
      <c r="B3" s="245"/>
      <c r="C3" s="103" t="s">
        <v>50</v>
      </c>
      <c r="D3" s="85"/>
      <c r="E3" s="13">
        <f ca="1">OFFSET('基礎となる財産一覧表'!$E21,0,CELL("col",E$1)-CELL("col",$E$1))</f>
        <v>0</v>
      </c>
      <c r="F3" s="13">
        <f ca="1">OFFSET('基礎となる財産一覧表'!$E21,0,CELL("col",F$1)-CELL("col",$E$1))</f>
        <v>0</v>
      </c>
      <c r="G3" s="13">
        <f ca="1">OFFSET('基礎となる財産一覧表'!$E21,0,CELL("col",G$1)-CELL("col",$E$1))</f>
        <v>0</v>
      </c>
      <c r="H3" s="13">
        <f ca="1">OFFSET('基礎となる財産一覧表'!$E21,0,CELL("col",H$1)-CELL("col",$E$1))</f>
        <v>0</v>
      </c>
      <c r="I3" s="13">
        <f ca="1">OFFSET('基礎となる財産一覧表'!$E21,0,CELL("col",I$1)-CELL("col",$E$1))</f>
        <v>0</v>
      </c>
      <c r="J3" s="13">
        <f ca="1">OFFSET('基礎となる財産一覧表'!$E21,0,CELL("col",J$1)-CELL("col",$E$1))</f>
        <v>0</v>
      </c>
      <c r="K3" s="120"/>
    </row>
    <row r="4" spans="1:11" ht="21" customHeight="1">
      <c r="A4" s="246"/>
      <c r="B4" s="247"/>
      <c r="C4" s="42" t="s">
        <v>51</v>
      </c>
      <c r="D4" s="86"/>
      <c r="E4" s="14">
        <f ca="1">OFFSET('基礎となる財産一覧表'!$E27,0,CELL("col",E$1)-CELL("col",$E$1))</f>
        <v>0</v>
      </c>
      <c r="F4" s="14">
        <f ca="1">OFFSET('基礎となる財産一覧表'!$E27,0,CELL("col",F$1)-CELL("col",$E$1))</f>
        <v>0</v>
      </c>
      <c r="G4" s="14">
        <f ca="1">OFFSET('基礎となる財産一覧表'!$E27,0,CELL("col",G$1)-CELL("col",$E$1))</f>
        <v>0</v>
      </c>
      <c r="H4" s="14">
        <f ca="1">OFFSET('基礎となる財産一覧表'!$E27,0,CELL("col",H$1)-CELL("col",$E$1))</f>
        <v>0</v>
      </c>
      <c r="I4" s="14">
        <f ca="1">OFFSET('基礎となる財産一覧表'!$E27,0,CELL("col",I$1)-CELL("col",$E$1))</f>
        <v>0</v>
      </c>
      <c r="J4" s="14">
        <f ca="1">OFFSET('基礎となる財産一覧表'!$E27,0,CELL("col",J$1)-CELL("col",$E$1))</f>
        <v>0</v>
      </c>
      <c r="K4" s="121"/>
    </row>
    <row r="5" spans="1:11" ht="21" customHeight="1">
      <c r="A5" s="246"/>
      <c r="B5" s="247"/>
      <c r="C5" s="42" t="s">
        <v>52</v>
      </c>
      <c r="D5" s="86"/>
      <c r="E5" s="235">
        <f>'基礎となる財産一覧表'!$L37</f>
        <v>0</v>
      </c>
      <c r="F5" s="236"/>
      <c r="G5" s="236"/>
      <c r="H5" s="236"/>
      <c r="I5" s="236"/>
      <c r="J5" s="236"/>
      <c r="K5" s="237"/>
    </row>
    <row r="6" spans="1:11" ht="21" customHeight="1" hidden="1">
      <c r="A6" s="246"/>
      <c r="B6" s="247"/>
      <c r="C6" s="42" t="s">
        <v>35</v>
      </c>
      <c r="D6" s="86"/>
      <c r="E6" s="235">
        <f>'基礎となる財産一覧表'!$L38</f>
        <v>0</v>
      </c>
      <c r="F6" s="236"/>
      <c r="G6" s="236"/>
      <c r="H6" s="236"/>
      <c r="I6" s="236"/>
      <c r="J6" s="236"/>
      <c r="K6" s="237"/>
    </row>
    <row r="7" spans="1:11" ht="21" customHeight="1">
      <c r="A7" s="246"/>
      <c r="B7" s="247"/>
      <c r="C7" s="42" t="s">
        <v>53</v>
      </c>
      <c r="D7" s="86"/>
      <c r="E7" s="238">
        <f>SUM(3:5)</f>
        <v>0</v>
      </c>
      <c r="F7" s="239"/>
      <c r="G7" s="239"/>
      <c r="H7" s="239"/>
      <c r="I7" s="239"/>
      <c r="J7" s="239"/>
      <c r="K7" s="240"/>
    </row>
    <row r="8" spans="1:11" ht="21" customHeight="1">
      <c r="A8" s="248" t="s">
        <v>9</v>
      </c>
      <c r="B8" s="249"/>
      <c r="C8" s="42" t="s">
        <v>55</v>
      </c>
      <c r="D8" s="86"/>
      <c r="E8" s="15">
        <f ca="1">OFFSET('基礎となる財産一覧表'!$E52,0,CELL("col",E$1)-CELL("col",$E$1))</f>
        <v>0</v>
      </c>
      <c r="F8" s="15">
        <f ca="1">OFFSET('基礎となる財産一覧表'!$E52,0,CELL("col",F$1)-CELL("col",$E$1))</f>
        <v>0</v>
      </c>
      <c r="G8" s="15">
        <f ca="1">OFFSET('基礎となる財産一覧表'!$E52,0,CELL("col",G$1)-CELL("col",$E$1))</f>
        <v>0</v>
      </c>
      <c r="H8" s="15">
        <f ca="1">OFFSET('基礎となる財産一覧表'!$E52,0,CELL("col",H$1)-CELL("col",$E$1))</f>
        <v>0</v>
      </c>
      <c r="I8" s="15">
        <f ca="1">OFFSET('基礎となる財産一覧表'!$E52,0,CELL("col",I$1)-CELL("col",$E$1))</f>
        <v>0</v>
      </c>
      <c r="J8" s="15">
        <f ca="1">OFFSET('基礎となる財産一覧表'!$E52,0,CELL("col",J$1)-CELL("col",$E$1))</f>
        <v>0</v>
      </c>
      <c r="K8" s="121"/>
    </row>
    <row r="9" spans="1:11" ht="21" customHeight="1">
      <c r="A9" s="248"/>
      <c r="B9" s="249"/>
      <c r="C9" s="42" t="s">
        <v>54</v>
      </c>
      <c r="D9" s="86"/>
      <c r="E9" s="238">
        <f>'基礎となる財産一覧表'!$L52</f>
        <v>0</v>
      </c>
      <c r="F9" s="239"/>
      <c r="G9" s="239"/>
      <c r="H9" s="239"/>
      <c r="I9" s="239"/>
      <c r="J9" s="239"/>
      <c r="K9" s="240"/>
    </row>
    <row r="10" spans="1:11" ht="21" customHeight="1">
      <c r="A10" s="256" t="s">
        <v>15</v>
      </c>
      <c r="B10" s="257"/>
      <c r="C10" s="291"/>
      <c r="D10" s="87"/>
      <c r="E10" s="238">
        <f>E7+E9</f>
        <v>0</v>
      </c>
      <c r="F10" s="239"/>
      <c r="G10" s="239"/>
      <c r="H10" s="239"/>
      <c r="I10" s="239"/>
      <c r="J10" s="239"/>
      <c r="K10" s="240"/>
    </row>
    <row r="11" spans="1:11" ht="21" customHeight="1">
      <c r="A11" s="256" t="s">
        <v>16</v>
      </c>
      <c r="B11" s="257"/>
      <c r="C11" s="252"/>
      <c r="D11" s="88"/>
      <c r="E11" s="238">
        <f>'基礎となる財産一覧表'!$L61</f>
        <v>0</v>
      </c>
      <c r="F11" s="239"/>
      <c r="G11" s="239"/>
      <c r="H11" s="239"/>
      <c r="I11" s="239"/>
      <c r="J11" s="239"/>
      <c r="K11" s="240"/>
    </row>
    <row r="12" spans="1:11" ht="21" customHeight="1" thickBot="1">
      <c r="A12" s="258" t="s">
        <v>17</v>
      </c>
      <c r="B12" s="259"/>
      <c r="C12" s="260"/>
      <c r="D12" s="89"/>
      <c r="E12" s="241">
        <f>E10-E11</f>
        <v>0</v>
      </c>
      <c r="F12" s="242"/>
      <c r="G12" s="242"/>
      <c r="H12" s="242"/>
      <c r="I12" s="242"/>
      <c r="J12" s="242"/>
      <c r="K12" s="243"/>
    </row>
    <row r="13" spans="1:11" s="6" customFormat="1" ht="21" customHeight="1">
      <c r="A13" s="295" t="s">
        <v>28</v>
      </c>
      <c r="B13" s="296"/>
      <c r="C13" s="297"/>
      <c r="D13" s="90"/>
      <c r="E13" s="31">
        <f ca="1">OFFSET('基礎となる財産一覧表'!$E3,0,CELL("col",E$1)-CELL("col",$E$1))</f>
        <v>0.5</v>
      </c>
      <c r="F13" s="31">
        <f ca="1">OFFSET('基礎となる財産一覧表'!$E3,0,CELL("col",F$1)-CELL("col",$E$1))</f>
        <v>0.16666666666666666</v>
      </c>
      <c r="G13" s="31">
        <f ca="1">OFFSET('基礎となる財産一覧表'!$E3,0,CELL("col",G$1)-CELL("col",$E$1))</f>
        <v>0.16666666666666666</v>
      </c>
      <c r="H13" s="31">
        <f ca="1">OFFSET('基礎となる財産一覧表'!$E3,0,CELL("col",H$1)-CELL("col",$E$1))</f>
        <v>0.16666666666666666</v>
      </c>
      <c r="I13" s="31">
        <f ca="1">OFFSET('基礎となる財産一覧表'!$E3,0,CELL("col",I$1)-CELL("col",$E$1))</f>
        <v>0</v>
      </c>
      <c r="J13" s="31">
        <f ca="1">OFFSET('基礎となる財産一覧表'!$E3,0,CELL("col",J$1)-CELL("col",$E$1))</f>
        <v>0</v>
      </c>
      <c r="K13" s="120"/>
    </row>
    <row r="14" spans="1:11" s="6" customFormat="1" ht="21" customHeight="1">
      <c r="A14" s="250" t="str">
        <f>IF('基礎となる財産一覧表'!$L$7=1,"  個別的遺留分率　(11)＝(10)÷3","  個別的遺留分率　(11)＝(10)÷2")</f>
        <v>  個別的遺留分率　(11)＝(10)÷2</v>
      </c>
      <c r="B14" s="251"/>
      <c r="C14" s="252"/>
      <c r="D14" s="88"/>
      <c r="E14" s="80">
        <f>IF('基礎となる財産一覧表'!$L7=1,E13/3,E13/2)</f>
        <v>0.25</v>
      </c>
      <c r="F14" s="80">
        <f>IF('基礎となる財産一覧表'!$L7=1,F13/3,F13/2)</f>
        <v>0.08333333333333333</v>
      </c>
      <c r="G14" s="80">
        <f>IF('基礎となる財産一覧表'!$L7=1,G13/3,G13/2)</f>
        <v>0.08333333333333333</v>
      </c>
      <c r="H14" s="80">
        <f>IF('基礎となる財産一覧表'!$L7=1,H13/3,H13/2)</f>
        <v>0.08333333333333333</v>
      </c>
      <c r="I14" s="80">
        <f>IF('基礎となる財産一覧表'!$L7=1,I13/3,I13/2)</f>
        <v>0</v>
      </c>
      <c r="J14" s="80">
        <f>IF('基礎となる財産一覧表'!$L7=1,J13/3,J13/2)</f>
        <v>0</v>
      </c>
      <c r="K14" s="121"/>
    </row>
    <row r="15" spans="1:11" s="6" customFormat="1" ht="21" customHeight="1">
      <c r="A15" s="250" t="s">
        <v>42</v>
      </c>
      <c r="B15" s="251"/>
      <c r="C15" s="252"/>
      <c r="D15" s="88"/>
      <c r="E15" s="16">
        <f aca="true" t="shared" si="0" ref="E15:J15">$E12*E14</f>
        <v>0</v>
      </c>
      <c r="F15" s="16">
        <f t="shared" si="0"/>
        <v>0</v>
      </c>
      <c r="G15" s="16">
        <f t="shared" si="0"/>
        <v>0</v>
      </c>
      <c r="H15" s="16">
        <f t="shared" si="0"/>
        <v>0</v>
      </c>
      <c r="I15" s="16">
        <f t="shared" si="0"/>
        <v>0</v>
      </c>
      <c r="J15" s="16">
        <f t="shared" si="0"/>
        <v>0</v>
      </c>
      <c r="K15" s="121"/>
    </row>
    <row r="16" spans="1:11" s="6" customFormat="1" ht="21" customHeight="1">
      <c r="A16" s="250" t="s">
        <v>29</v>
      </c>
      <c r="B16" s="251"/>
      <c r="C16" s="252"/>
      <c r="D16" s="88"/>
      <c r="E16" s="30">
        <f ca="1">OFFSET('基礎となる財産一覧表'!$E61,0,CELL("col",E$1)-CELL("col",$E$1))</f>
        <v>0</v>
      </c>
      <c r="F16" s="30">
        <f ca="1">OFFSET('基礎となる財産一覧表'!$E61,0,CELL("col",F$1)-CELL("col",$E$1))</f>
        <v>0</v>
      </c>
      <c r="G16" s="30">
        <f ca="1">OFFSET('基礎となる財産一覧表'!$E61,0,CELL("col",G$1)-CELL("col",$E$1))</f>
        <v>0</v>
      </c>
      <c r="H16" s="30">
        <f ca="1">OFFSET('基礎となる財産一覧表'!$E61,0,CELL("col",H$1)-CELL("col",$E$1))</f>
        <v>0</v>
      </c>
      <c r="I16" s="30">
        <f ca="1">OFFSET('基礎となる財産一覧表'!$E61,0,CELL("col",I$1)-CELL("col",$E$1))</f>
        <v>0</v>
      </c>
      <c r="J16" s="30">
        <f ca="1">OFFSET('基礎となる財産一覧表'!$E61,0,CELL("col",J$1)-CELL("col",$E$1))</f>
        <v>0</v>
      </c>
      <c r="K16" s="121"/>
    </row>
    <row r="17" spans="1:11" ht="21" customHeight="1">
      <c r="A17" s="250" t="s">
        <v>30</v>
      </c>
      <c r="B17" s="251"/>
      <c r="C17" s="252"/>
      <c r="D17" s="88"/>
      <c r="E17" s="16">
        <f aca="true" t="shared" si="1" ref="E17:J17">E3+E4+E8-E16</f>
        <v>0</v>
      </c>
      <c r="F17" s="11">
        <f t="shared" si="1"/>
        <v>0</v>
      </c>
      <c r="G17" s="11">
        <f t="shared" si="1"/>
        <v>0</v>
      </c>
      <c r="H17" s="11">
        <f t="shared" si="1"/>
        <v>0</v>
      </c>
      <c r="I17" s="11">
        <f t="shared" si="1"/>
        <v>0</v>
      </c>
      <c r="J17" s="11">
        <f t="shared" si="1"/>
        <v>0</v>
      </c>
      <c r="K17" s="121"/>
    </row>
    <row r="18" spans="1:11" s="6" customFormat="1" ht="21" customHeight="1">
      <c r="A18" s="250" t="s">
        <v>40</v>
      </c>
      <c r="B18" s="251"/>
      <c r="C18" s="252"/>
      <c r="D18" s="88"/>
      <c r="E18" s="16">
        <f aca="true" t="shared" si="2" ref="E18:J18">IF($E5=0,0,$E5*E13)</f>
        <v>0</v>
      </c>
      <c r="F18" s="16">
        <f t="shared" si="2"/>
        <v>0</v>
      </c>
      <c r="G18" s="16">
        <f t="shared" si="2"/>
        <v>0</v>
      </c>
      <c r="H18" s="16">
        <f t="shared" si="2"/>
        <v>0</v>
      </c>
      <c r="I18" s="16">
        <f t="shared" si="2"/>
        <v>0</v>
      </c>
      <c r="J18" s="16">
        <f t="shared" si="2"/>
        <v>0</v>
      </c>
      <c r="K18" s="121"/>
    </row>
    <row r="19" spans="1:11" s="6" customFormat="1" ht="21" customHeight="1">
      <c r="A19" s="267" t="s">
        <v>31</v>
      </c>
      <c r="B19" s="268"/>
      <c r="C19" s="269"/>
      <c r="D19" s="91"/>
      <c r="E19" s="16">
        <f aca="true" t="shared" si="3" ref="E19:J19">IF($E6=0,0,$E6*E13)</f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21"/>
    </row>
    <row r="20" spans="1:11" ht="21" customHeight="1">
      <c r="A20" s="250" t="s">
        <v>20</v>
      </c>
      <c r="B20" s="251"/>
      <c r="C20" s="252"/>
      <c r="D20" s="88"/>
      <c r="E20" s="16">
        <f aca="true" t="shared" si="4" ref="E20:J20">IF(E18=0,E17,E17+E18)</f>
        <v>0</v>
      </c>
      <c r="F20" s="16">
        <f t="shared" si="4"/>
        <v>0</v>
      </c>
      <c r="G20" s="16">
        <f t="shared" si="4"/>
        <v>0</v>
      </c>
      <c r="H20" s="16">
        <f t="shared" si="4"/>
        <v>0</v>
      </c>
      <c r="I20" s="16">
        <f t="shared" si="4"/>
        <v>0</v>
      </c>
      <c r="J20" s="16">
        <f t="shared" si="4"/>
        <v>0</v>
      </c>
      <c r="K20" s="121"/>
    </row>
    <row r="21" spans="1:11" ht="21" customHeight="1" thickBot="1">
      <c r="A21" s="261" t="s">
        <v>39</v>
      </c>
      <c r="B21" s="262"/>
      <c r="C21" s="263"/>
      <c r="D21" s="92"/>
      <c r="E21" s="81">
        <f ca="1">IF((OFFSET('基礎となる財産一覧表'!$E6,0,CELL("col",E$1)-CELL("col",$E$1)))="○",IF(E15&gt;E20,E15-E20,0),0)</f>
        <v>0</v>
      </c>
      <c r="F21" s="81">
        <f ca="1">IF((OFFSET('基礎となる財産一覧表'!$E6,0,CELL("col",F$1)-CELL("col",$E$1)))="○",IF(F15&gt;F20,F15-F20,0),0)</f>
        <v>0</v>
      </c>
      <c r="G21" s="81">
        <f ca="1">IF((OFFSET('基礎となる財産一覧表'!$E6,0,CELL("col",G$1)-CELL("col",$E$1)))="○",IF(G15&gt;G20,G15-G20,0),0)</f>
        <v>0</v>
      </c>
      <c r="H21" s="81">
        <f ca="1">IF((OFFSET('基礎となる財産一覧表'!$E6,0,CELL("col",H$1)-CELL("col",$E$1)))="○",IF(H15&gt;H20,H15-H20,0),0)</f>
        <v>0</v>
      </c>
      <c r="I21" s="81">
        <f ca="1">IF((OFFSET('基礎となる財産一覧表'!$E6,0,CELL("col",I$1)-CELL("col",$E$1)))="○",IF(I15&gt;I20,I15-I20,0),0)</f>
        <v>0</v>
      </c>
      <c r="J21" s="81">
        <f ca="1">IF((OFFSET('基礎となる財産一覧表'!$E6,0,CELL("col",J$1)-CELL("col",$E$1)))="○",IF(J15&gt;J20,J15-J20,0),0)</f>
        <v>0</v>
      </c>
      <c r="K21" s="119"/>
    </row>
    <row r="22" spans="1:11" ht="21" customHeight="1">
      <c r="A22" s="292" t="s">
        <v>62</v>
      </c>
      <c r="B22" s="293"/>
      <c r="C22" s="294"/>
      <c r="D22" s="93"/>
      <c r="E22" s="82">
        <f aca="true" t="shared" si="5" ref="E22:J22">IF(E3+E4+E8-E15&gt;0,IF(E4+E8-E15&gt;0,E3,E3+E4+E8-E15),0)</f>
        <v>0</v>
      </c>
      <c r="F22" s="82">
        <f t="shared" si="5"/>
        <v>0</v>
      </c>
      <c r="G22" s="82">
        <f t="shared" si="5"/>
        <v>0</v>
      </c>
      <c r="H22" s="82">
        <f t="shared" si="5"/>
        <v>0</v>
      </c>
      <c r="I22" s="82">
        <f t="shared" si="5"/>
        <v>0</v>
      </c>
      <c r="J22" s="82">
        <f t="shared" si="5"/>
        <v>0</v>
      </c>
      <c r="K22" s="120"/>
    </row>
    <row r="23" spans="1:11" ht="21" customHeight="1" hidden="1">
      <c r="A23" s="275" t="s">
        <v>38</v>
      </c>
      <c r="B23" s="276"/>
      <c r="C23" s="277"/>
      <c r="D23" s="94"/>
      <c r="E23" s="17">
        <f aca="true" t="shared" si="6" ref="E23:J23">IF(E22=0,0,IF(SUM($A22:$IV22)=0,0,E22/SUM($A22:$IV22)))</f>
        <v>0</v>
      </c>
      <c r="F23" s="17">
        <f t="shared" si="6"/>
        <v>0</v>
      </c>
      <c r="G23" s="17">
        <f t="shared" si="6"/>
        <v>0</v>
      </c>
      <c r="H23" s="17">
        <f t="shared" si="6"/>
        <v>0</v>
      </c>
      <c r="I23" s="17">
        <f t="shared" si="6"/>
        <v>0</v>
      </c>
      <c r="J23" s="17">
        <f t="shared" si="6"/>
        <v>0</v>
      </c>
      <c r="K23" s="121"/>
    </row>
    <row r="24" spans="1:11" ht="21" customHeight="1" hidden="1">
      <c r="A24" s="217" t="s">
        <v>81</v>
      </c>
      <c r="B24" s="218"/>
      <c r="C24" s="219"/>
      <c r="D24" s="95"/>
      <c r="E24" s="18">
        <f aca="true" t="shared" si="7" ref="E24:J24">IF(SUM($A21:$IV21)*E23&gt;E22,E22,SUM($A21:$IV21)*E23)</f>
        <v>0</v>
      </c>
      <c r="F24" s="18">
        <f t="shared" si="7"/>
        <v>0</v>
      </c>
      <c r="G24" s="18">
        <f t="shared" si="7"/>
        <v>0</v>
      </c>
      <c r="H24" s="18">
        <f t="shared" si="7"/>
        <v>0</v>
      </c>
      <c r="I24" s="18">
        <f t="shared" si="7"/>
        <v>0</v>
      </c>
      <c r="J24" s="18">
        <f t="shared" si="7"/>
        <v>0</v>
      </c>
      <c r="K24" s="121"/>
    </row>
    <row r="25" spans="1:11" ht="21" customHeight="1">
      <c r="A25" s="217" t="s">
        <v>22</v>
      </c>
      <c r="B25" s="218"/>
      <c r="C25" s="219"/>
      <c r="D25" s="95"/>
      <c r="E25" s="18">
        <f aca="true" t="shared" si="8" ref="E25:J25">ROUNDDOWN(IF(SUM($A21:$IV21)*E23&gt;E22,E22,SUM($A21:$IV21)*E23),0)</f>
        <v>0</v>
      </c>
      <c r="F25" s="18">
        <f t="shared" si="8"/>
        <v>0</v>
      </c>
      <c r="G25" s="18">
        <f t="shared" si="8"/>
        <v>0</v>
      </c>
      <c r="H25" s="18">
        <f t="shared" si="8"/>
        <v>0</v>
      </c>
      <c r="I25" s="18">
        <f t="shared" si="8"/>
        <v>0</v>
      </c>
      <c r="J25" s="18">
        <f t="shared" si="8"/>
        <v>0</v>
      </c>
      <c r="K25" s="121"/>
    </row>
    <row r="26" spans="1:11" ht="21" customHeight="1">
      <c r="A26" s="223" t="s">
        <v>79</v>
      </c>
      <c r="B26" s="224"/>
      <c r="C26" s="225"/>
      <c r="D26" s="96"/>
      <c r="E26" s="17">
        <f aca="true" t="shared" si="9" ref="E26:J26">IF(E24=0,0,IF(E24/E3=1,"1",E24/E3))</f>
        <v>0</v>
      </c>
      <c r="F26" s="7">
        <f t="shared" si="9"/>
        <v>0</v>
      </c>
      <c r="G26" s="7">
        <f t="shared" si="9"/>
        <v>0</v>
      </c>
      <c r="H26" s="7">
        <f t="shared" si="9"/>
        <v>0</v>
      </c>
      <c r="I26" s="7">
        <f t="shared" si="9"/>
        <v>0</v>
      </c>
      <c r="J26" s="7">
        <f t="shared" si="9"/>
        <v>0</v>
      </c>
      <c r="K26" s="121"/>
    </row>
    <row r="27" spans="1:11" ht="21" customHeight="1" hidden="1">
      <c r="A27" s="264" t="s">
        <v>21</v>
      </c>
      <c r="B27" s="265"/>
      <c r="C27" s="266"/>
      <c r="D27" s="97"/>
      <c r="E27" s="226">
        <f>SUM(21:21)-SUM(24:24)</f>
        <v>0</v>
      </c>
      <c r="F27" s="227"/>
      <c r="G27" s="227"/>
      <c r="H27" s="227"/>
      <c r="I27" s="227"/>
      <c r="J27" s="227"/>
      <c r="K27" s="228"/>
    </row>
    <row r="28" spans="1:11" ht="21" customHeight="1">
      <c r="A28" s="253" t="s">
        <v>63</v>
      </c>
      <c r="B28" s="254"/>
      <c r="C28" s="255"/>
      <c r="D28" s="97"/>
      <c r="E28" s="83">
        <f aca="true" t="shared" si="10" ref="E28:J28">IF(E4+E8-E15&gt;0,IF(E8-E15&gt;0,E4,E4+E8-E15),0)</f>
        <v>0</v>
      </c>
      <c r="F28" s="83">
        <f t="shared" si="10"/>
        <v>0</v>
      </c>
      <c r="G28" s="83">
        <f t="shared" si="10"/>
        <v>0</v>
      </c>
      <c r="H28" s="83">
        <f t="shared" si="10"/>
        <v>0</v>
      </c>
      <c r="I28" s="83">
        <f t="shared" si="10"/>
        <v>0</v>
      </c>
      <c r="J28" s="83">
        <f t="shared" si="10"/>
        <v>0</v>
      </c>
      <c r="K28" s="121"/>
    </row>
    <row r="29" spans="1:11" ht="21" customHeight="1" hidden="1">
      <c r="A29" s="275" t="s">
        <v>18</v>
      </c>
      <c r="B29" s="276"/>
      <c r="C29" s="277"/>
      <c r="D29" s="95"/>
      <c r="E29" s="17">
        <f aca="true" t="shared" si="11" ref="E29:J29">IF(E28=0,0,IF(SUM($A28:$IV28)=0,0,E28/SUM($A28:$IV28)))</f>
        <v>0</v>
      </c>
      <c r="F29" s="17">
        <f t="shared" si="11"/>
        <v>0</v>
      </c>
      <c r="G29" s="17">
        <f t="shared" si="11"/>
        <v>0</v>
      </c>
      <c r="H29" s="17">
        <f t="shared" si="11"/>
        <v>0</v>
      </c>
      <c r="I29" s="17">
        <f t="shared" si="11"/>
        <v>0</v>
      </c>
      <c r="J29" s="17">
        <f t="shared" si="11"/>
        <v>0</v>
      </c>
      <c r="K29" s="121"/>
    </row>
    <row r="30" spans="1:11" ht="21" customHeight="1" hidden="1">
      <c r="A30" s="217" t="s">
        <v>82</v>
      </c>
      <c r="B30" s="218"/>
      <c r="C30" s="219"/>
      <c r="D30" s="95"/>
      <c r="E30" s="18">
        <f aca="true" t="shared" si="12" ref="E30:J30">IF($E27*E29&gt;E28,E28,$E27*E29)</f>
        <v>0</v>
      </c>
      <c r="F30" s="18">
        <f t="shared" si="12"/>
        <v>0</v>
      </c>
      <c r="G30" s="18">
        <f t="shared" si="12"/>
        <v>0</v>
      </c>
      <c r="H30" s="18">
        <f t="shared" si="12"/>
        <v>0</v>
      </c>
      <c r="I30" s="18">
        <f t="shared" si="12"/>
        <v>0</v>
      </c>
      <c r="J30" s="18">
        <f t="shared" si="12"/>
        <v>0</v>
      </c>
      <c r="K30" s="121"/>
    </row>
    <row r="31" spans="1:11" ht="21" customHeight="1">
      <c r="A31" s="217" t="s">
        <v>23</v>
      </c>
      <c r="B31" s="218"/>
      <c r="C31" s="219"/>
      <c r="D31" s="95"/>
      <c r="E31" s="18">
        <f aca="true" t="shared" si="13" ref="E31:J31">ROUNDDOWN(IF($E27*E29&gt;E28,E28,$E27*E29),0)</f>
        <v>0</v>
      </c>
      <c r="F31" s="18">
        <f t="shared" si="13"/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  <c r="J31" s="18">
        <f t="shared" si="13"/>
        <v>0</v>
      </c>
      <c r="K31" s="121"/>
    </row>
    <row r="32" spans="1:11" ht="21" customHeight="1">
      <c r="A32" s="223" t="s">
        <v>80</v>
      </c>
      <c r="B32" s="224"/>
      <c r="C32" s="225"/>
      <c r="D32" s="96"/>
      <c r="E32" s="17">
        <f aca="true" t="shared" si="14" ref="E32:J32">IF(E30=0,0,IF(E30/E4=1,"1",E30/E4))</f>
        <v>0</v>
      </c>
      <c r="F32" s="7">
        <f t="shared" si="14"/>
        <v>0</v>
      </c>
      <c r="G32" s="7">
        <f t="shared" si="14"/>
        <v>0</v>
      </c>
      <c r="H32" s="7">
        <f t="shared" si="14"/>
        <v>0</v>
      </c>
      <c r="I32" s="7">
        <f t="shared" si="14"/>
        <v>0</v>
      </c>
      <c r="J32" s="7">
        <f t="shared" si="14"/>
        <v>0</v>
      </c>
      <c r="K32" s="121"/>
    </row>
    <row r="33" spans="1:11" ht="21" customHeight="1" hidden="1">
      <c r="A33" s="278" t="s">
        <v>21</v>
      </c>
      <c r="B33" s="279"/>
      <c r="C33" s="280"/>
      <c r="D33" s="95"/>
      <c r="E33" s="226">
        <f>$E27-SUM(30:30)</f>
        <v>0</v>
      </c>
      <c r="F33" s="227"/>
      <c r="G33" s="227"/>
      <c r="H33" s="227"/>
      <c r="I33" s="227"/>
      <c r="J33" s="227"/>
      <c r="K33" s="228"/>
    </row>
    <row r="34" spans="1:11" ht="21" customHeight="1" hidden="1">
      <c r="A34" s="270" t="s">
        <v>76</v>
      </c>
      <c r="B34" s="271"/>
      <c r="C34" s="272"/>
      <c r="D34" s="98"/>
      <c r="E34" s="43">
        <f aca="true" t="shared" si="15" ref="E34:J34">E8-E15</f>
        <v>0</v>
      </c>
      <c r="F34" s="43">
        <f t="shared" si="15"/>
        <v>0</v>
      </c>
      <c r="G34" s="43">
        <f t="shared" si="15"/>
        <v>0</v>
      </c>
      <c r="H34" s="43">
        <f t="shared" si="15"/>
        <v>0</v>
      </c>
      <c r="I34" s="43">
        <f t="shared" si="15"/>
        <v>0</v>
      </c>
      <c r="J34" s="43">
        <f t="shared" si="15"/>
        <v>0</v>
      </c>
      <c r="K34" s="121"/>
    </row>
    <row r="35" spans="1:11" ht="21" customHeight="1" hidden="1">
      <c r="A35" s="281" t="s">
        <v>6</v>
      </c>
      <c r="B35" s="220">
        <v>1</v>
      </c>
      <c r="C35" s="104" t="str">
        <f>"生前贈与"&amp;B35&amp;"の額  （非表示）"</f>
        <v>生前贈与1の額  （非表示）</v>
      </c>
      <c r="D35" s="99"/>
      <c r="E35" s="84">
        <f ca="1">OFFSET(OFFSET('基礎となる財産一覧表'!$E$41,0,CELL("col",E$1)-CELL("col",$E$1)),(CELL("row",E35)-CELL("row",E$35))/8,0,1,1)</f>
        <v>0</v>
      </c>
      <c r="F35" s="84">
        <f ca="1">OFFSET(OFFSET('基礎となる財産一覧表'!$E$41,0,CELL("col",F$1)-CELL("col",$E$1)),(CELL("row",F35)-CELL("row",F$35))/7,0,1,1)</f>
        <v>0</v>
      </c>
      <c r="G35" s="84">
        <f ca="1">OFFSET(OFFSET('基礎となる財産一覧表'!$E$41,0,CELL("col",G$1)-CELL("col",$E$1)),(CELL("row",G35)-CELL("row",G$35))/7,0,1,1)</f>
        <v>0</v>
      </c>
      <c r="H35" s="84">
        <f ca="1">OFFSET(OFFSET('基礎となる財産一覧表'!$E$41,0,CELL("col",H$1)-CELL("col",$E$1)),(CELL("row",H35)-CELL("row",H$35))/7,0,1,1)</f>
        <v>0</v>
      </c>
      <c r="I35" s="84">
        <f ca="1">OFFSET(OFFSET('基礎となる財産一覧表'!$E$41,0,CELL("col",I$1)-CELL("col",$E$1)),(CELL("row",I35)-CELL("row",I$35))/7,0,1,1)</f>
        <v>0</v>
      </c>
      <c r="J35" s="84">
        <f ca="1">OFFSET(OFFSET('基礎となる財産一覧表'!$E$41,0,CELL("col",J$1)-CELL("col",$E$1)),(CELL("row",J35)-CELL("row",J$35))/7,0,1,1)</f>
        <v>0</v>
      </c>
      <c r="K35" s="121"/>
    </row>
    <row r="36" spans="1:11" ht="21" customHeight="1" hidden="1">
      <c r="A36" s="282"/>
      <c r="B36" s="221"/>
      <c r="C36" s="111" t="s">
        <v>59</v>
      </c>
      <c r="D36" s="99"/>
      <c r="E36" s="18">
        <f aca="true" t="shared" si="16" ref="E36:J36">IF(E34&gt;0,IF(E34-E35&gt;0,E35,E34),0)</f>
        <v>0</v>
      </c>
      <c r="F36" s="18">
        <f t="shared" si="16"/>
        <v>0</v>
      </c>
      <c r="G36" s="18">
        <f t="shared" si="16"/>
        <v>0</v>
      </c>
      <c r="H36" s="18">
        <f t="shared" si="16"/>
        <v>0</v>
      </c>
      <c r="I36" s="18">
        <f t="shared" si="16"/>
        <v>0</v>
      </c>
      <c r="J36" s="18">
        <f t="shared" si="16"/>
        <v>0</v>
      </c>
      <c r="K36" s="121"/>
    </row>
    <row r="37" spans="1:11" ht="21" customHeight="1" hidden="1">
      <c r="A37" s="282"/>
      <c r="B37" s="221"/>
      <c r="C37" s="114" t="s">
        <v>56</v>
      </c>
      <c r="D37" s="99"/>
      <c r="E37" s="17">
        <f aca="true" t="shared" si="17" ref="E37:J37">IF(E36=0,0,IF(SUM($A36:$IV36)=0,0,E36/SUM($A36:$IV36)))</f>
        <v>0</v>
      </c>
      <c r="F37" s="17">
        <f t="shared" si="17"/>
        <v>0</v>
      </c>
      <c r="G37" s="17">
        <f t="shared" si="17"/>
        <v>0</v>
      </c>
      <c r="H37" s="17">
        <f t="shared" si="17"/>
        <v>0</v>
      </c>
      <c r="I37" s="17">
        <f t="shared" si="17"/>
        <v>0</v>
      </c>
      <c r="J37" s="17">
        <f t="shared" si="17"/>
        <v>0</v>
      </c>
      <c r="K37" s="121"/>
    </row>
    <row r="38" spans="1:11" ht="21" customHeight="1" hidden="1">
      <c r="A38" s="282"/>
      <c r="B38" s="221"/>
      <c r="C38" s="113" t="str">
        <f ca="1">IF(OFFSET('基礎となる財産一覧表'!C$41,(CELL("row",C39)-CELL("row",C$39))/8,0,1,1)="","",OFFSET('基礎となる財産一覧表'!C$41,(CELL("row",C39)-CELL("row",C$39))/8,0,1,1)&amp;"の減殺額　（小数点以下計算）（非表示）")</f>
        <v>&lt;1&gt;の減殺額　（小数点以下計算）（非表示）</v>
      </c>
      <c r="D38" s="100"/>
      <c r="E38" s="12">
        <f aca="true" t="shared" si="18" ref="E38:J38">IF($E33*E37&gt;E36,E36,$E33*E37)</f>
        <v>0</v>
      </c>
      <c r="F38" s="12">
        <f t="shared" si="18"/>
        <v>0</v>
      </c>
      <c r="G38" s="12">
        <f t="shared" si="18"/>
        <v>0</v>
      </c>
      <c r="H38" s="12">
        <f t="shared" si="18"/>
        <v>0</v>
      </c>
      <c r="I38" s="12">
        <f t="shared" si="18"/>
        <v>0</v>
      </c>
      <c r="J38" s="12">
        <f t="shared" si="18"/>
        <v>0</v>
      </c>
      <c r="K38" s="121"/>
    </row>
    <row r="39" spans="1:11" ht="21" customHeight="1">
      <c r="A39" s="282"/>
      <c r="B39" s="222"/>
      <c r="C39" s="113" t="str">
        <f ca="1">IF(OFFSET('基礎となる財産一覧表'!C$41,(CELL("row",C39)-CELL("row",C$39))/8,0,1,1)="","",OFFSET('基礎となる財産一覧表'!C$41,(CELL("row",C39)-CELL("row",C$39))/8,0,1,1)&amp;"の減殺額")</f>
        <v>&lt;1&gt;の減殺額</v>
      </c>
      <c r="D39" s="100"/>
      <c r="E39" s="12">
        <f aca="true" t="shared" si="19" ref="E39:J39">ROUNDDOWN(IF($E33*E37&gt;E36,E36,$E33*E37),0)</f>
        <v>0</v>
      </c>
      <c r="F39" s="12">
        <f t="shared" si="19"/>
        <v>0</v>
      </c>
      <c r="G39" s="12">
        <f t="shared" si="19"/>
        <v>0</v>
      </c>
      <c r="H39" s="12">
        <f t="shared" si="19"/>
        <v>0</v>
      </c>
      <c r="I39" s="12">
        <f t="shared" si="19"/>
        <v>0</v>
      </c>
      <c r="J39" s="12">
        <f t="shared" si="19"/>
        <v>0</v>
      </c>
      <c r="K39" s="121"/>
    </row>
    <row r="40" spans="1:11" ht="9" customHeight="1">
      <c r="A40" s="282"/>
      <c r="B40" s="216">
        <f ca="1">OFFSET('基礎となる財産一覧表'!B$41,(CELL("row",C47)-CELL("row",C$39))/8,0,1,1)</f>
        <v>2</v>
      </c>
      <c r="C40" s="117"/>
      <c r="D40" s="118"/>
      <c r="E40" s="232"/>
      <c r="F40" s="233"/>
      <c r="G40" s="233"/>
      <c r="H40" s="233"/>
      <c r="I40" s="233"/>
      <c r="J40" s="233"/>
      <c r="K40" s="234"/>
    </row>
    <row r="41" spans="1:11" ht="21" customHeight="1" hidden="1">
      <c r="A41" s="282"/>
      <c r="B41" s="216"/>
      <c r="C41" s="109" t="s">
        <v>57</v>
      </c>
      <c r="D41" s="100"/>
      <c r="E41" s="229">
        <f ca="1">OFFSET($E41,-8,0)-SUM(OFFSET($D41,-3,0):OFFSET(K41,-3,0))</f>
        <v>0</v>
      </c>
      <c r="F41" s="230"/>
      <c r="G41" s="230"/>
      <c r="H41" s="230"/>
      <c r="I41" s="230"/>
      <c r="J41" s="230"/>
      <c r="K41" s="231"/>
    </row>
    <row r="42" spans="1:11" ht="21" customHeight="1" hidden="1">
      <c r="A42" s="282"/>
      <c r="B42" s="216"/>
      <c r="C42" s="112" t="s">
        <v>58</v>
      </c>
      <c r="D42" s="100"/>
      <c r="E42" s="18">
        <f aca="true" ca="1" t="shared" si="20" ref="E42:J42">OFFSET(E42,-8,0)-OFFSET(E42,-4,0)</f>
        <v>0</v>
      </c>
      <c r="F42" s="18">
        <f ca="1" t="shared" si="20"/>
        <v>0</v>
      </c>
      <c r="G42" s="18">
        <f ca="1" t="shared" si="20"/>
        <v>0</v>
      </c>
      <c r="H42" s="18">
        <f ca="1" t="shared" si="20"/>
        <v>0</v>
      </c>
      <c r="I42" s="18">
        <f ca="1" t="shared" si="20"/>
        <v>0</v>
      </c>
      <c r="J42" s="18">
        <f ca="1" t="shared" si="20"/>
        <v>0</v>
      </c>
      <c r="K42" s="121"/>
    </row>
    <row r="43" spans="1:11" ht="21" customHeight="1" hidden="1">
      <c r="A43" s="282"/>
      <c r="B43" s="216"/>
      <c r="C43" s="104" t="str">
        <f>"生前贈与"&amp;B40&amp;"の額  （非表示）"</f>
        <v>生前贈与2の額  （非表示）</v>
      </c>
      <c r="D43" s="99"/>
      <c r="E43" s="84">
        <f ca="1">OFFSET(OFFSET('基礎となる財産一覧表'!$E$41,0,CELL("col",E$1)-CELL("col",$E$1)),(CELL("row",E43)-CELL("row",E$35))/8,0,1,1)</f>
        <v>0</v>
      </c>
      <c r="F43" s="84">
        <f ca="1">OFFSET(OFFSET('基礎となる財産一覧表'!$E$41,0,CELL("col",F$1)-CELL("col",$E$1)),(CELL("row",F43)-CELL("row",F$35))/8,0,1,1)</f>
        <v>0</v>
      </c>
      <c r="G43" s="84">
        <f ca="1">OFFSET(OFFSET('基礎となる財産一覧表'!$E$41,0,CELL("col",G$1)-CELL("col",$E$1)),(CELL("row",G43)-CELL("row",G$35))/8,0,1,1)</f>
        <v>0</v>
      </c>
      <c r="H43" s="84">
        <f ca="1">OFFSET(OFFSET('基礎となる財産一覧表'!$E$41,0,CELL("col",H$1)-CELL("col",$E$1)),(CELL("row",H43)-CELL("row",H$35))/8,0,1,1)</f>
        <v>0</v>
      </c>
      <c r="I43" s="84">
        <f ca="1">OFFSET(OFFSET('基礎となる財産一覧表'!$E$41,0,CELL("col",I$1)-CELL("col",$E$1)),(CELL("row",I43)-CELL("row",I$35))/8,0,1,1)</f>
        <v>0</v>
      </c>
      <c r="J43" s="84">
        <f ca="1">OFFSET(OFFSET('基礎となる財産一覧表'!$E$41,0,CELL("col",J$1)-CELL("col",$E$1)),(CELL("row",J43)-CELL("row",J$35))/8,0,1,1)</f>
        <v>0</v>
      </c>
      <c r="K43" s="121"/>
    </row>
    <row r="44" spans="1:11" ht="21" customHeight="1" hidden="1">
      <c r="A44" s="282"/>
      <c r="B44" s="216"/>
      <c r="C44" s="112" t="s">
        <v>59</v>
      </c>
      <c r="D44" s="100"/>
      <c r="E44" s="18">
        <f aca="true" t="shared" si="21" ref="E44:J44">IF(E42&gt;0,IF(E42-E43&gt;0,E43,E42),0)</f>
        <v>0</v>
      </c>
      <c r="F44" s="18">
        <f t="shared" si="21"/>
        <v>0</v>
      </c>
      <c r="G44" s="18">
        <f t="shared" si="21"/>
        <v>0</v>
      </c>
      <c r="H44" s="18">
        <f t="shared" si="21"/>
        <v>0</v>
      </c>
      <c r="I44" s="18">
        <f t="shared" si="21"/>
        <v>0</v>
      </c>
      <c r="J44" s="18">
        <f t="shared" si="21"/>
        <v>0</v>
      </c>
      <c r="K44" s="121"/>
    </row>
    <row r="45" spans="1:11" ht="21" customHeight="1" hidden="1">
      <c r="A45" s="282"/>
      <c r="B45" s="216"/>
      <c r="C45" s="115" t="s">
        <v>56</v>
      </c>
      <c r="D45" s="100"/>
      <c r="E45" s="17">
        <f aca="true" t="shared" si="22" ref="E45:J45">IF(E44=0,0,IF(SUM($A44:$IV44)=0,0,E44/SUM($A44:$IV44)))</f>
        <v>0</v>
      </c>
      <c r="F45" s="17">
        <f t="shared" si="22"/>
        <v>0</v>
      </c>
      <c r="G45" s="17">
        <f t="shared" si="22"/>
        <v>0</v>
      </c>
      <c r="H45" s="17">
        <f t="shared" si="22"/>
        <v>0</v>
      </c>
      <c r="I45" s="17">
        <f t="shared" si="22"/>
        <v>0</v>
      </c>
      <c r="J45" s="17">
        <f t="shared" si="22"/>
        <v>0</v>
      </c>
      <c r="K45" s="121"/>
    </row>
    <row r="46" spans="1:11" ht="21" customHeight="1" hidden="1">
      <c r="A46" s="282"/>
      <c r="B46" s="216"/>
      <c r="C46" s="113" t="str">
        <f ca="1">IF(OFFSET('基礎となる財産一覧表'!C$41,(CELL("row",C47)-CELL("row",C$39))/8,0,1,1)="","",OFFSET('基礎となる財産一覧表'!C$41,(CELL("row",C47)-CELL("row",C$39))/8,0,1,1)&amp;"の減殺額　（小数点以下計算）（非表示）")</f>
        <v>&lt;2&gt;の減殺額　（小数点以下計算）（非表示）</v>
      </c>
      <c r="D46" s="100"/>
      <c r="E46" s="12">
        <f aca="true" t="shared" si="23" ref="E46:J46">IF($E41*E45&gt;E44,E44,$E41*E45)</f>
        <v>0</v>
      </c>
      <c r="F46" s="12">
        <f t="shared" si="23"/>
        <v>0</v>
      </c>
      <c r="G46" s="12">
        <f t="shared" si="23"/>
        <v>0</v>
      </c>
      <c r="H46" s="12">
        <f t="shared" si="23"/>
        <v>0</v>
      </c>
      <c r="I46" s="12">
        <f t="shared" si="23"/>
        <v>0</v>
      </c>
      <c r="J46" s="12">
        <f t="shared" si="23"/>
        <v>0</v>
      </c>
      <c r="K46" s="121"/>
    </row>
    <row r="47" spans="1:11" ht="21" customHeight="1">
      <c r="A47" s="282"/>
      <c r="B47" s="216"/>
      <c r="C47" s="113" t="str">
        <f ca="1">IF(OFFSET('基礎となる財産一覧表'!C$41,(CELL("row",C47)-CELL("row",C$39))/8,0,1,1)="","",OFFSET('基礎となる財産一覧表'!C$41,(CELL("row",C47)-CELL("row",C$39))/8,0,1,1)&amp;"の減殺額")</f>
        <v>&lt;2&gt;の減殺額</v>
      </c>
      <c r="D47" s="100"/>
      <c r="E47" s="12">
        <f aca="true" t="shared" si="24" ref="E47:J47">ROUNDDOWN(IF($E41*E45&gt;E44,E44,$E41*E45),0)</f>
        <v>0</v>
      </c>
      <c r="F47" s="12">
        <f t="shared" si="24"/>
        <v>0</v>
      </c>
      <c r="G47" s="12">
        <f t="shared" si="24"/>
        <v>0</v>
      </c>
      <c r="H47" s="12">
        <f t="shared" si="24"/>
        <v>0</v>
      </c>
      <c r="I47" s="12">
        <f t="shared" si="24"/>
        <v>0</v>
      </c>
      <c r="J47" s="12">
        <f t="shared" si="24"/>
        <v>0</v>
      </c>
      <c r="K47" s="121"/>
    </row>
    <row r="48" spans="1:11" ht="9" customHeight="1">
      <c r="A48" s="282"/>
      <c r="B48" s="216">
        <f ca="1">OFFSET('基礎となる財産一覧表'!B$41,(CELL("row",C55)-CELL("row",C$39))/8,0,1,1)</f>
        <v>3</v>
      </c>
      <c r="C48" s="117"/>
      <c r="D48" s="118"/>
      <c r="E48" s="232"/>
      <c r="F48" s="233"/>
      <c r="G48" s="233"/>
      <c r="H48" s="233"/>
      <c r="I48" s="233"/>
      <c r="J48" s="233"/>
      <c r="K48" s="234"/>
    </row>
    <row r="49" spans="1:11" ht="21" customHeight="1" hidden="1">
      <c r="A49" s="282"/>
      <c r="B49" s="216"/>
      <c r="C49" s="109" t="s">
        <v>57</v>
      </c>
      <c r="D49" s="100"/>
      <c r="E49" s="229">
        <f ca="1">OFFSET($E49,-8,0)-SUM(OFFSET($D49,-3,0):OFFSET(K49,-3,0))</f>
        <v>0</v>
      </c>
      <c r="F49" s="230"/>
      <c r="G49" s="230"/>
      <c r="H49" s="230"/>
      <c r="I49" s="230"/>
      <c r="J49" s="230"/>
      <c r="K49" s="231"/>
    </row>
    <row r="50" spans="1:11" ht="21" customHeight="1" hidden="1">
      <c r="A50" s="282"/>
      <c r="B50" s="216"/>
      <c r="C50" s="112" t="s">
        <v>58</v>
      </c>
      <c r="D50" s="100"/>
      <c r="E50" s="18">
        <f aca="true" ca="1" t="shared" si="25" ref="E50:J50">OFFSET(E50,-8,0)-OFFSET(E50,-4,0)</f>
        <v>0</v>
      </c>
      <c r="F50" s="18">
        <f ca="1" t="shared" si="25"/>
        <v>0</v>
      </c>
      <c r="G50" s="18">
        <f ca="1" t="shared" si="25"/>
        <v>0</v>
      </c>
      <c r="H50" s="18">
        <f ca="1" t="shared" si="25"/>
        <v>0</v>
      </c>
      <c r="I50" s="18">
        <f ca="1" t="shared" si="25"/>
        <v>0</v>
      </c>
      <c r="J50" s="18">
        <f ca="1" t="shared" si="25"/>
        <v>0</v>
      </c>
      <c r="K50" s="121"/>
    </row>
    <row r="51" spans="1:11" ht="21" customHeight="1" hidden="1">
      <c r="A51" s="282"/>
      <c r="B51" s="216"/>
      <c r="C51" s="104" t="str">
        <f>"生前贈与"&amp;B48&amp;"の額  （非表示）"</f>
        <v>生前贈与3の額  （非表示）</v>
      </c>
      <c r="D51" s="99"/>
      <c r="E51" s="84">
        <f ca="1">OFFSET(OFFSET('基礎となる財産一覧表'!$E$41,0,CELL("col",E$1)-CELL("col",$E$1)),(CELL("row",E51)-CELL("row",E$35))/8,0,1,1)</f>
        <v>0</v>
      </c>
      <c r="F51" s="84">
        <f ca="1">OFFSET(OFFSET('基礎となる財産一覧表'!$E$41,0,CELL("col",F$1)-CELL("col",$E$1)),(CELL("row",F51)-CELL("row",F$35))/8,0,1,1)</f>
        <v>0</v>
      </c>
      <c r="G51" s="84">
        <f ca="1">OFFSET(OFFSET('基礎となる財産一覧表'!$E$41,0,CELL("col",G$1)-CELL("col",$E$1)),(CELL("row",G51)-CELL("row",G$35))/8,0,1,1)</f>
        <v>0</v>
      </c>
      <c r="H51" s="84">
        <f ca="1">OFFSET(OFFSET('基礎となる財産一覧表'!$E$41,0,CELL("col",H$1)-CELL("col",$E$1)),(CELL("row",H51)-CELL("row",H$35))/8,0,1,1)</f>
        <v>0</v>
      </c>
      <c r="I51" s="84">
        <f ca="1">OFFSET(OFFSET('基礎となる財産一覧表'!$E$41,0,CELL("col",I$1)-CELL("col",$E$1)),(CELL("row",I51)-CELL("row",I$35))/8,0,1,1)</f>
        <v>0</v>
      </c>
      <c r="J51" s="84">
        <f ca="1">OFFSET(OFFSET('基礎となる財産一覧表'!$E$41,0,CELL("col",J$1)-CELL("col",$E$1)),(CELL("row",J51)-CELL("row",J$35))/8,0,1,1)</f>
        <v>0</v>
      </c>
      <c r="K51" s="121"/>
    </row>
    <row r="52" spans="1:11" ht="21" customHeight="1" hidden="1">
      <c r="A52" s="282"/>
      <c r="B52" s="216"/>
      <c r="C52" s="112" t="s">
        <v>59</v>
      </c>
      <c r="D52" s="100"/>
      <c r="E52" s="18">
        <f aca="true" t="shared" si="26" ref="E52:J52">IF(E50&gt;0,IF(E50-E51&gt;0,E51,E50),0)</f>
        <v>0</v>
      </c>
      <c r="F52" s="18">
        <f t="shared" si="26"/>
        <v>0</v>
      </c>
      <c r="G52" s="18">
        <f t="shared" si="26"/>
        <v>0</v>
      </c>
      <c r="H52" s="18">
        <f t="shared" si="26"/>
        <v>0</v>
      </c>
      <c r="I52" s="18">
        <f t="shared" si="26"/>
        <v>0</v>
      </c>
      <c r="J52" s="18">
        <f t="shared" si="26"/>
        <v>0</v>
      </c>
      <c r="K52" s="121"/>
    </row>
    <row r="53" spans="1:11" ht="21" customHeight="1" hidden="1">
      <c r="A53" s="282"/>
      <c r="B53" s="216"/>
      <c r="C53" s="115" t="s">
        <v>56</v>
      </c>
      <c r="D53" s="100"/>
      <c r="E53" s="17">
        <f aca="true" t="shared" si="27" ref="E53:J53">IF(E52=0,0,IF(SUM($A52:$IV52)=0,0,E52/SUM($A52:$IV52)))</f>
        <v>0</v>
      </c>
      <c r="F53" s="17">
        <f t="shared" si="27"/>
        <v>0</v>
      </c>
      <c r="G53" s="17">
        <f t="shared" si="27"/>
        <v>0</v>
      </c>
      <c r="H53" s="17">
        <f t="shared" si="27"/>
        <v>0</v>
      </c>
      <c r="I53" s="17">
        <f t="shared" si="27"/>
        <v>0</v>
      </c>
      <c r="J53" s="17">
        <f t="shared" si="27"/>
        <v>0</v>
      </c>
      <c r="K53" s="121"/>
    </row>
    <row r="54" spans="1:11" ht="21" customHeight="1" hidden="1">
      <c r="A54" s="282"/>
      <c r="B54" s="216"/>
      <c r="C54" s="113" t="str">
        <f ca="1">IF(OFFSET('基礎となる財産一覧表'!C$41,(CELL("row",C55)-CELL("row",C$39))/8,0,1,1)="","",OFFSET('基礎となる財産一覧表'!C$41,(CELL("row",C55)-CELL("row",C$39))/8,0,1,1)&amp;"の減殺額　（小数点以下計算）（非表示）")</f>
        <v>&lt;3&gt;の減殺額　（小数点以下計算）（非表示）</v>
      </c>
      <c r="D54" s="100"/>
      <c r="E54" s="12">
        <f aca="true" t="shared" si="28" ref="E54:J54">IF($E49*E53&gt;E52,E52,$E49*E53)</f>
        <v>0</v>
      </c>
      <c r="F54" s="12">
        <f t="shared" si="28"/>
        <v>0</v>
      </c>
      <c r="G54" s="12">
        <f t="shared" si="28"/>
        <v>0</v>
      </c>
      <c r="H54" s="12">
        <f t="shared" si="28"/>
        <v>0</v>
      </c>
      <c r="I54" s="12">
        <f t="shared" si="28"/>
        <v>0</v>
      </c>
      <c r="J54" s="12">
        <f t="shared" si="28"/>
        <v>0</v>
      </c>
      <c r="K54" s="121"/>
    </row>
    <row r="55" spans="1:11" ht="21" customHeight="1">
      <c r="A55" s="282"/>
      <c r="B55" s="216"/>
      <c r="C55" s="113" t="str">
        <f ca="1">IF(OFFSET('基礎となる財産一覧表'!C$41,(CELL("row",C55)-CELL("row",C$39))/8,0,1,1)="","",OFFSET('基礎となる財産一覧表'!C$41,(CELL("row",C55)-CELL("row",C$39))/8,0,1,1)&amp;"の減殺額")</f>
        <v>&lt;3&gt;の減殺額</v>
      </c>
      <c r="D55" s="100"/>
      <c r="E55" s="12">
        <f aca="true" t="shared" si="29" ref="E55:J55">ROUNDDOWN(IF($E49*E53&gt;E52,E52,$E49*E53),0)</f>
        <v>0</v>
      </c>
      <c r="F55" s="12">
        <f t="shared" si="29"/>
        <v>0</v>
      </c>
      <c r="G55" s="12">
        <f t="shared" si="29"/>
        <v>0</v>
      </c>
      <c r="H55" s="12">
        <f t="shared" si="29"/>
        <v>0</v>
      </c>
      <c r="I55" s="12">
        <f t="shared" si="29"/>
        <v>0</v>
      </c>
      <c r="J55" s="12">
        <f t="shared" si="29"/>
        <v>0</v>
      </c>
      <c r="K55" s="121"/>
    </row>
    <row r="56" spans="1:11" ht="9" customHeight="1">
      <c r="A56" s="282"/>
      <c r="B56" s="216">
        <f ca="1">OFFSET('基礎となる財産一覧表'!B$41,(CELL("row",C63)-CELL("row",C$39))/8,0,1,1)</f>
        <v>4</v>
      </c>
      <c r="C56" s="117"/>
      <c r="D56" s="118"/>
      <c r="E56" s="232"/>
      <c r="F56" s="233"/>
      <c r="G56" s="233"/>
      <c r="H56" s="233"/>
      <c r="I56" s="233"/>
      <c r="J56" s="233"/>
      <c r="K56" s="234"/>
    </row>
    <row r="57" spans="1:11" ht="21" customHeight="1" hidden="1">
      <c r="A57" s="282"/>
      <c r="B57" s="216"/>
      <c r="C57" s="109" t="s">
        <v>57</v>
      </c>
      <c r="D57" s="100"/>
      <c r="E57" s="229">
        <f ca="1">OFFSET($E57,-8,0)-SUM(OFFSET($D57,-3,0):OFFSET(K57,-3,0))</f>
        <v>0</v>
      </c>
      <c r="F57" s="230"/>
      <c r="G57" s="230"/>
      <c r="H57" s="230"/>
      <c r="I57" s="230"/>
      <c r="J57" s="230"/>
      <c r="K57" s="231"/>
    </row>
    <row r="58" spans="1:11" ht="21" customHeight="1" hidden="1">
      <c r="A58" s="282"/>
      <c r="B58" s="216"/>
      <c r="C58" s="112" t="s">
        <v>58</v>
      </c>
      <c r="D58" s="100"/>
      <c r="E58" s="18">
        <f aca="true" ca="1" t="shared" si="30" ref="E58:J58">OFFSET(E58,-8,0)-OFFSET(E58,-4,0)</f>
        <v>0</v>
      </c>
      <c r="F58" s="18">
        <f ca="1" t="shared" si="30"/>
        <v>0</v>
      </c>
      <c r="G58" s="18">
        <f ca="1" t="shared" si="30"/>
        <v>0</v>
      </c>
      <c r="H58" s="18">
        <f ca="1" t="shared" si="30"/>
        <v>0</v>
      </c>
      <c r="I58" s="18">
        <f ca="1" t="shared" si="30"/>
        <v>0</v>
      </c>
      <c r="J58" s="18">
        <f ca="1" t="shared" si="30"/>
        <v>0</v>
      </c>
      <c r="K58" s="121"/>
    </row>
    <row r="59" spans="1:11" ht="21" customHeight="1" hidden="1">
      <c r="A59" s="282"/>
      <c r="B59" s="216"/>
      <c r="C59" s="104" t="str">
        <f>"生前贈与"&amp;B56&amp;"の額  （非表示）"</f>
        <v>生前贈与4の額  （非表示）</v>
      </c>
      <c r="D59" s="99"/>
      <c r="E59" s="84">
        <f ca="1">OFFSET(OFFSET('基礎となる財産一覧表'!$E$41,0,CELL("col",E$1)-CELL("col",$E$1)),(CELL("row",E59)-CELL("row",E$35))/8,0,1,1)</f>
        <v>0</v>
      </c>
      <c r="F59" s="84">
        <f ca="1">OFFSET(OFFSET('基礎となる財産一覧表'!$E$41,0,CELL("col",F$1)-CELL("col",$E$1)),(CELL("row",F59)-CELL("row",F$35))/8,0,1,1)</f>
        <v>0</v>
      </c>
      <c r="G59" s="84">
        <f ca="1">OFFSET(OFFSET('基礎となる財産一覧表'!$E$41,0,CELL("col",G$1)-CELL("col",$E$1)),(CELL("row",G59)-CELL("row",G$35))/8,0,1,1)</f>
        <v>0</v>
      </c>
      <c r="H59" s="84">
        <f ca="1">OFFSET(OFFSET('基礎となる財産一覧表'!$E$41,0,CELL("col",H$1)-CELL("col",$E$1)),(CELL("row",H59)-CELL("row",H$35))/8,0,1,1)</f>
        <v>0</v>
      </c>
      <c r="I59" s="84">
        <f ca="1">OFFSET(OFFSET('基礎となる財産一覧表'!$E$41,0,CELL("col",I$1)-CELL("col",$E$1)),(CELL("row",I59)-CELL("row",I$35))/8,0,1,1)</f>
        <v>0</v>
      </c>
      <c r="J59" s="84">
        <f ca="1">OFFSET(OFFSET('基礎となる財産一覧表'!$E$41,0,CELL("col",J$1)-CELL("col",$E$1)),(CELL("row",J59)-CELL("row",J$35))/8,0,1,1)</f>
        <v>0</v>
      </c>
      <c r="K59" s="121"/>
    </row>
    <row r="60" spans="1:11" ht="21" customHeight="1" hidden="1">
      <c r="A60" s="282"/>
      <c r="B60" s="216"/>
      <c r="C60" s="112" t="s">
        <v>59</v>
      </c>
      <c r="D60" s="100"/>
      <c r="E60" s="18">
        <f aca="true" t="shared" si="31" ref="E60:J60">IF(E58&gt;0,IF(E58-E59&gt;0,E59,E58),0)</f>
        <v>0</v>
      </c>
      <c r="F60" s="18">
        <f t="shared" si="31"/>
        <v>0</v>
      </c>
      <c r="G60" s="18">
        <f t="shared" si="31"/>
        <v>0</v>
      </c>
      <c r="H60" s="18">
        <f t="shared" si="31"/>
        <v>0</v>
      </c>
      <c r="I60" s="18">
        <f t="shared" si="31"/>
        <v>0</v>
      </c>
      <c r="J60" s="18">
        <f t="shared" si="31"/>
        <v>0</v>
      </c>
      <c r="K60" s="121"/>
    </row>
    <row r="61" spans="1:11" ht="21" customHeight="1" hidden="1">
      <c r="A61" s="282"/>
      <c r="B61" s="216"/>
      <c r="C61" s="115" t="s">
        <v>56</v>
      </c>
      <c r="D61" s="100"/>
      <c r="E61" s="17">
        <f aca="true" t="shared" si="32" ref="E61:J61">IF(E60=0,0,IF(SUM($A60:$IV60)=0,0,E60/SUM($A60:$IV60)))</f>
        <v>0</v>
      </c>
      <c r="F61" s="17">
        <f t="shared" si="32"/>
        <v>0</v>
      </c>
      <c r="G61" s="17">
        <f t="shared" si="32"/>
        <v>0</v>
      </c>
      <c r="H61" s="17">
        <f t="shared" si="32"/>
        <v>0</v>
      </c>
      <c r="I61" s="17">
        <f t="shared" si="32"/>
        <v>0</v>
      </c>
      <c r="J61" s="17">
        <f t="shared" si="32"/>
        <v>0</v>
      </c>
      <c r="K61" s="121"/>
    </row>
    <row r="62" spans="1:11" ht="21" customHeight="1" hidden="1">
      <c r="A62" s="282"/>
      <c r="B62" s="216"/>
      <c r="C62" s="113" t="str">
        <f ca="1">IF(OFFSET('基礎となる財産一覧表'!C$41,(CELL("row",C63)-CELL("row",C$39))/8,0,1,1)="","",OFFSET('基礎となる財産一覧表'!C$41,(CELL("row",C63)-CELL("row",C$39))/8,0,1,1)&amp;"の減殺額　（小数点以下計算）（非表示）")</f>
        <v>&lt;4&gt;の減殺額　（小数点以下計算）（非表示）</v>
      </c>
      <c r="D62" s="100"/>
      <c r="E62" s="12">
        <f aca="true" t="shared" si="33" ref="E62:J62">IF($E57*E61&gt;E60,E60,$E57*E61)</f>
        <v>0</v>
      </c>
      <c r="F62" s="12">
        <f t="shared" si="33"/>
        <v>0</v>
      </c>
      <c r="G62" s="12">
        <f t="shared" si="33"/>
        <v>0</v>
      </c>
      <c r="H62" s="12">
        <f t="shared" si="33"/>
        <v>0</v>
      </c>
      <c r="I62" s="12">
        <f t="shared" si="33"/>
        <v>0</v>
      </c>
      <c r="J62" s="12">
        <f t="shared" si="33"/>
        <v>0</v>
      </c>
      <c r="K62" s="121"/>
    </row>
    <row r="63" spans="1:11" ht="21" customHeight="1">
      <c r="A63" s="282"/>
      <c r="B63" s="216"/>
      <c r="C63" s="113" t="str">
        <f ca="1">IF(OFFSET('基礎となる財産一覧表'!C$41,(CELL("row",C63)-CELL("row",C$39))/8,0,1,1)="","",OFFSET('基礎となる財産一覧表'!C$41,(CELL("row",C63)-CELL("row",C$39))/8,0,1,1)&amp;"の減殺額")</f>
        <v>&lt;4&gt;の減殺額</v>
      </c>
      <c r="D63" s="100"/>
      <c r="E63" s="12">
        <f aca="true" t="shared" si="34" ref="E63:J63">ROUNDDOWN(IF($E57*E61&gt;E60,E60,$E57*E61),0)</f>
        <v>0</v>
      </c>
      <c r="F63" s="12">
        <f t="shared" si="34"/>
        <v>0</v>
      </c>
      <c r="G63" s="12">
        <f t="shared" si="34"/>
        <v>0</v>
      </c>
      <c r="H63" s="12">
        <f t="shared" si="34"/>
        <v>0</v>
      </c>
      <c r="I63" s="12">
        <f t="shared" si="34"/>
        <v>0</v>
      </c>
      <c r="J63" s="12">
        <f t="shared" si="34"/>
        <v>0</v>
      </c>
      <c r="K63" s="121"/>
    </row>
    <row r="64" spans="1:11" ht="9" customHeight="1">
      <c r="A64" s="282"/>
      <c r="B64" s="216">
        <f ca="1">OFFSET('基礎となる財産一覧表'!B$41,(CELL("row",C71)-CELL("row",C$39))/8,0,1,1)</f>
        <v>5</v>
      </c>
      <c r="C64" s="117"/>
      <c r="D64" s="118"/>
      <c r="E64" s="232"/>
      <c r="F64" s="233"/>
      <c r="G64" s="233"/>
      <c r="H64" s="233"/>
      <c r="I64" s="233"/>
      <c r="J64" s="233"/>
      <c r="K64" s="234"/>
    </row>
    <row r="65" spans="1:11" ht="21" customHeight="1" hidden="1">
      <c r="A65" s="282"/>
      <c r="B65" s="216"/>
      <c r="C65" s="109" t="s">
        <v>57</v>
      </c>
      <c r="D65" s="100"/>
      <c r="E65" s="229">
        <f ca="1">OFFSET($E65,-8,0)-SUM(OFFSET($D65,-3,0):OFFSET(K65,-3,0))</f>
        <v>0</v>
      </c>
      <c r="F65" s="230"/>
      <c r="G65" s="230"/>
      <c r="H65" s="230"/>
      <c r="I65" s="230"/>
      <c r="J65" s="230"/>
      <c r="K65" s="231"/>
    </row>
    <row r="66" spans="1:11" ht="21" customHeight="1" hidden="1">
      <c r="A66" s="282"/>
      <c r="B66" s="216"/>
      <c r="C66" s="112" t="s">
        <v>58</v>
      </c>
      <c r="D66" s="100"/>
      <c r="E66" s="18">
        <f aca="true" ca="1" t="shared" si="35" ref="E66:J66">OFFSET(E66,-8,0)-OFFSET(E66,-4,0)</f>
        <v>0</v>
      </c>
      <c r="F66" s="18">
        <f ca="1" t="shared" si="35"/>
        <v>0</v>
      </c>
      <c r="G66" s="18">
        <f ca="1" t="shared" si="35"/>
        <v>0</v>
      </c>
      <c r="H66" s="18">
        <f ca="1" t="shared" si="35"/>
        <v>0</v>
      </c>
      <c r="I66" s="18">
        <f ca="1" t="shared" si="35"/>
        <v>0</v>
      </c>
      <c r="J66" s="18">
        <f ca="1" t="shared" si="35"/>
        <v>0</v>
      </c>
      <c r="K66" s="121"/>
    </row>
    <row r="67" spans="1:11" ht="21" customHeight="1" hidden="1">
      <c r="A67" s="282"/>
      <c r="B67" s="216"/>
      <c r="C67" s="104" t="str">
        <f>"生前贈与"&amp;B64&amp;"の額  （非表示）"</f>
        <v>生前贈与5の額  （非表示）</v>
      </c>
      <c r="D67" s="99"/>
      <c r="E67" s="84">
        <f ca="1">OFFSET(OFFSET('基礎となる財産一覧表'!$E$41,0,CELL("col",E$1)-CELL("col",$E$1)),(CELL("row",E67)-CELL("row",E$35))/8,0,1,1)</f>
        <v>0</v>
      </c>
      <c r="F67" s="84">
        <f ca="1">OFFSET(OFFSET('基礎となる財産一覧表'!$E$41,0,CELL("col",F$1)-CELL("col",$E$1)),(CELL("row",F67)-CELL("row",F$35))/8,0,1,1)</f>
        <v>0</v>
      </c>
      <c r="G67" s="84">
        <f ca="1">OFFSET(OFFSET('基礎となる財産一覧表'!$E$41,0,CELL("col",G$1)-CELL("col",$E$1)),(CELL("row",G67)-CELL("row",G$35))/8,0,1,1)</f>
        <v>0</v>
      </c>
      <c r="H67" s="84">
        <f ca="1">OFFSET(OFFSET('基礎となる財産一覧表'!$E$41,0,CELL("col",H$1)-CELL("col",$E$1)),(CELL("row",H67)-CELL("row",H$35))/8,0,1,1)</f>
        <v>0</v>
      </c>
      <c r="I67" s="84">
        <f ca="1">OFFSET(OFFSET('基礎となる財産一覧表'!$E$41,0,CELL("col",I$1)-CELL("col",$E$1)),(CELL("row",I67)-CELL("row",I$35))/8,0,1,1)</f>
        <v>0</v>
      </c>
      <c r="J67" s="84">
        <f ca="1">OFFSET(OFFSET('基礎となる財産一覧表'!$E$41,0,CELL("col",J$1)-CELL("col",$E$1)),(CELL("row",J67)-CELL("row",J$35))/8,0,1,1)</f>
        <v>0</v>
      </c>
      <c r="K67" s="121"/>
    </row>
    <row r="68" spans="1:11" ht="21" customHeight="1" hidden="1">
      <c r="A68" s="282"/>
      <c r="B68" s="216"/>
      <c r="C68" s="112" t="s">
        <v>59</v>
      </c>
      <c r="D68" s="100"/>
      <c r="E68" s="18">
        <f aca="true" t="shared" si="36" ref="E68:J68">IF(E66&gt;0,IF(E66-E67&gt;0,E67,E66),0)</f>
        <v>0</v>
      </c>
      <c r="F68" s="18">
        <f t="shared" si="36"/>
        <v>0</v>
      </c>
      <c r="G68" s="18">
        <f t="shared" si="36"/>
        <v>0</v>
      </c>
      <c r="H68" s="18">
        <f t="shared" si="36"/>
        <v>0</v>
      </c>
      <c r="I68" s="18">
        <f t="shared" si="36"/>
        <v>0</v>
      </c>
      <c r="J68" s="18">
        <f t="shared" si="36"/>
        <v>0</v>
      </c>
      <c r="K68" s="121"/>
    </row>
    <row r="69" spans="1:11" ht="21" customHeight="1" hidden="1">
      <c r="A69" s="282"/>
      <c r="B69" s="216"/>
      <c r="C69" s="115" t="s">
        <v>56</v>
      </c>
      <c r="D69" s="100"/>
      <c r="E69" s="17">
        <f aca="true" t="shared" si="37" ref="E69:J69">IF(E68=0,0,IF(SUM($A68:$IV68)=0,0,E68/SUM($A68:$IV68)))</f>
        <v>0</v>
      </c>
      <c r="F69" s="17">
        <f t="shared" si="37"/>
        <v>0</v>
      </c>
      <c r="G69" s="17">
        <f t="shared" si="37"/>
        <v>0</v>
      </c>
      <c r="H69" s="17">
        <f t="shared" si="37"/>
        <v>0</v>
      </c>
      <c r="I69" s="17">
        <f t="shared" si="37"/>
        <v>0</v>
      </c>
      <c r="J69" s="17">
        <f t="shared" si="37"/>
        <v>0</v>
      </c>
      <c r="K69" s="121"/>
    </row>
    <row r="70" spans="1:11" ht="21" customHeight="1" hidden="1">
      <c r="A70" s="282"/>
      <c r="B70" s="216"/>
      <c r="C70" s="113" t="str">
        <f ca="1">IF(OFFSET('基礎となる財産一覧表'!C$41,(CELL("row",C71)-CELL("row",C$39))/8,0,1,1)="","",OFFSET('基礎となる財産一覧表'!C$41,(CELL("row",C71)-CELL("row",C$39))/8,0,1,1)&amp;"の減殺額　（小数点以下計算）（非表示）")</f>
        <v>&lt;5&gt;の減殺額　（小数点以下計算）（非表示）</v>
      </c>
      <c r="D70" s="100"/>
      <c r="E70" s="12">
        <f aca="true" t="shared" si="38" ref="E70:J70">IF($E65*E69&gt;E68,E68,$E65*E69)</f>
        <v>0</v>
      </c>
      <c r="F70" s="12">
        <f t="shared" si="38"/>
        <v>0</v>
      </c>
      <c r="G70" s="12">
        <f t="shared" si="38"/>
        <v>0</v>
      </c>
      <c r="H70" s="12">
        <f t="shared" si="38"/>
        <v>0</v>
      </c>
      <c r="I70" s="12">
        <f t="shared" si="38"/>
        <v>0</v>
      </c>
      <c r="J70" s="12">
        <f t="shared" si="38"/>
        <v>0</v>
      </c>
      <c r="K70" s="121"/>
    </row>
    <row r="71" spans="1:11" ht="21" customHeight="1">
      <c r="A71" s="282"/>
      <c r="B71" s="216"/>
      <c r="C71" s="113" t="str">
        <f ca="1">IF(OFFSET('基礎となる財産一覧表'!C$41,(CELL("row",C71)-CELL("row",C$39))/8,0,1,1)="","",OFFSET('基礎となる財産一覧表'!C$41,(CELL("row",C71)-CELL("row",C$39))/8,0,1,1)&amp;"の減殺額")</f>
        <v>&lt;5&gt;の減殺額</v>
      </c>
      <c r="D71" s="100"/>
      <c r="E71" s="12">
        <f aca="true" t="shared" si="39" ref="E71:J71">ROUNDDOWN(IF($E65*E69&gt;E68,E68,$E65*E69),0)</f>
        <v>0</v>
      </c>
      <c r="F71" s="12">
        <f t="shared" si="39"/>
        <v>0</v>
      </c>
      <c r="G71" s="12">
        <f t="shared" si="39"/>
        <v>0</v>
      </c>
      <c r="H71" s="12">
        <f t="shared" si="39"/>
        <v>0</v>
      </c>
      <c r="I71" s="12">
        <f t="shared" si="39"/>
        <v>0</v>
      </c>
      <c r="J71" s="12">
        <f t="shared" si="39"/>
        <v>0</v>
      </c>
      <c r="K71" s="121"/>
    </row>
    <row r="72" spans="1:11" ht="9" customHeight="1">
      <c r="A72" s="282"/>
      <c r="B72" s="216">
        <f ca="1">OFFSET('基礎となる財産一覧表'!B$41,(CELL("row",C79)-CELL("row",C$39))/8,0,1,1)</f>
        <v>6</v>
      </c>
      <c r="C72" s="117"/>
      <c r="D72" s="118"/>
      <c r="E72" s="232"/>
      <c r="F72" s="233"/>
      <c r="G72" s="233"/>
      <c r="H72" s="233"/>
      <c r="I72" s="233"/>
      <c r="J72" s="233"/>
      <c r="K72" s="234"/>
    </row>
    <row r="73" spans="1:11" ht="21" customHeight="1" hidden="1">
      <c r="A73" s="282"/>
      <c r="B73" s="216"/>
      <c r="C73" s="109" t="s">
        <v>57</v>
      </c>
      <c r="D73" s="100"/>
      <c r="E73" s="229">
        <f ca="1">OFFSET($E73,-8,0)-SUM(OFFSET($D73,-3,0):OFFSET(K73,-3,0))</f>
        <v>0</v>
      </c>
      <c r="F73" s="230"/>
      <c r="G73" s="230"/>
      <c r="H73" s="230"/>
      <c r="I73" s="230"/>
      <c r="J73" s="230"/>
      <c r="K73" s="231"/>
    </row>
    <row r="74" spans="1:11" ht="21" customHeight="1" hidden="1">
      <c r="A74" s="282"/>
      <c r="B74" s="216"/>
      <c r="C74" s="112" t="s">
        <v>58</v>
      </c>
      <c r="D74" s="100"/>
      <c r="E74" s="18">
        <f aca="true" ca="1" t="shared" si="40" ref="E74:J74">OFFSET(E74,-8,0)-OFFSET(E74,-4,0)</f>
        <v>0</v>
      </c>
      <c r="F74" s="18">
        <f ca="1" t="shared" si="40"/>
        <v>0</v>
      </c>
      <c r="G74" s="18">
        <f ca="1" t="shared" si="40"/>
        <v>0</v>
      </c>
      <c r="H74" s="18">
        <f ca="1" t="shared" si="40"/>
        <v>0</v>
      </c>
      <c r="I74" s="18">
        <f ca="1" t="shared" si="40"/>
        <v>0</v>
      </c>
      <c r="J74" s="18">
        <f ca="1" t="shared" si="40"/>
        <v>0</v>
      </c>
      <c r="K74" s="121"/>
    </row>
    <row r="75" spans="1:11" ht="21" customHeight="1" hidden="1">
      <c r="A75" s="282"/>
      <c r="B75" s="216"/>
      <c r="C75" s="104" t="str">
        <f>"生前贈与"&amp;B72&amp;"の額  （非表示）"</f>
        <v>生前贈与6の額  （非表示）</v>
      </c>
      <c r="D75" s="99"/>
      <c r="E75" s="84">
        <f ca="1">OFFSET(OFFSET('基礎となる財産一覧表'!$E$41,0,CELL("col",E$1)-CELL("col",$E$1)),(CELL("row",E75)-CELL("row",E$35))/8,0,1,1)</f>
        <v>0</v>
      </c>
      <c r="F75" s="84">
        <f ca="1">OFFSET(OFFSET('基礎となる財産一覧表'!$E$41,0,CELL("col",F$1)-CELL("col",$E$1)),(CELL("row",F75)-CELL("row",F$35))/8,0,1,1)</f>
        <v>0</v>
      </c>
      <c r="G75" s="84">
        <f ca="1">OFFSET(OFFSET('基礎となる財産一覧表'!$E$41,0,CELL("col",G$1)-CELL("col",$E$1)),(CELL("row",G75)-CELL("row",G$35))/8,0,1,1)</f>
        <v>0</v>
      </c>
      <c r="H75" s="84">
        <f ca="1">OFFSET(OFFSET('基礎となる財産一覧表'!$E$41,0,CELL("col",H$1)-CELL("col",$E$1)),(CELL("row",H75)-CELL("row",H$35))/8,0,1,1)</f>
        <v>0</v>
      </c>
      <c r="I75" s="84">
        <f ca="1">OFFSET(OFFSET('基礎となる財産一覧表'!$E$41,0,CELL("col",I$1)-CELL("col",$E$1)),(CELL("row",I75)-CELL("row",I$35))/8,0,1,1)</f>
        <v>0</v>
      </c>
      <c r="J75" s="84">
        <f ca="1">OFFSET(OFFSET('基礎となる財産一覧表'!$E$41,0,CELL("col",J$1)-CELL("col",$E$1)),(CELL("row",J75)-CELL("row",J$35))/8,0,1,1)</f>
        <v>0</v>
      </c>
      <c r="K75" s="121"/>
    </row>
    <row r="76" spans="1:11" ht="21" customHeight="1" hidden="1">
      <c r="A76" s="282"/>
      <c r="B76" s="216"/>
      <c r="C76" s="112" t="s">
        <v>59</v>
      </c>
      <c r="D76" s="100"/>
      <c r="E76" s="18">
        <f aca="true" t="shared" si="41" ref="E76:J76">IF(E74&gt;0,IF(E74-E75&gt;0,E75,E74),0)</f>
        <v>0</v>
      </c>
      <c r="F76" s="18">
        <f t="shared" si="41"/>
        <v>0</v>
      </c>
      <c r="G76" s="18">
        <f t="shared" si="41"/>
        <v>0</v>
      </c>
      <c r="H76" s="18">
        <f t="shared" si="41"/>
        <v>0</v>
      </c>
      <c r="I76" s="18">
        <f t="shared" si="41"/>
        <v>0</v>
      </c>
      <c r="J76" s="18">
        <f t="shared" si="41"/>
        <v>0</v>
      </c>
      <c r="K76" s="121"/>
    </row>
    <row r="77" spans="1:11" ht="21" customHeight="1" hidden="1">
      <c r="A77" s="282"/>
      <c r="B77" s="216"/>
      <c r="C77" s="115" t="s">
        <v>56</v>
      </c>
      <c r="D77" s="100"/>
      <c r="E77" s="17">
        <f aca="true" t="shared" si="42" ref="E77:J77">IF(E76=0,0,IF(SUM($A76:$IV76)=0,0,E76/SUM($A76:$IV76)))</f>
        <v>0</v>
      </c>
      <c r="F77" s="17">
        <f t="shared" si="42"/>
        <v>0</v>
      </c>
      <c r="G77" s="17">
        <f t="shared" si="42"/>
        <v>0</v>
      </c>
      <c r="H77" s="17">
        <f t="shared" si="42"/>
        <v>0</v>
      </c>
      <c r="I77" s="17">
        <f t="shared" si="42"/>
        <v>0</v>
      </c>
      <c r="J77" s="17">
        <f t="shared" si="42"/>
        <v>0</v>
      </c>
      <c r="K77" s="121"/>
    </row>
    <row r="78" spans="1:11" ht="21" customHeight="1" hidden="1">
      <c r="A78" s="282"/>
      <c r="B78" s="216"/>
      <c r="C78" s="113" t="str">
        <f ca="1">IF(OFFSET('基礎となる財産一覧表'!C$41,(CELL("row",C79)-CELL("row",C$39))/8,0,1,1)="","",OFFSET('基礎となる財産一覧表'!C$41,(CELL("row",C79)-CELL("row",C$39))/8,0,1,1)&amp;"の減殺額　（小数点以下計算）（非表示）")</f>
        <v>&lt;6&gt;の減殺額　（小数点以下計算）（非表示）</v>
      </c>
      <c r="D78" s="100"/>
      <c r="E78" s="12">
        <f aca="true" t="shared" si="43" ref="E78:J78">IF($E73*E77&gt;E76,E76,$E73*E77)</f>
        <v>0</v>
      </c>
      <c r="F78" s="12">
        <f t="shared" si="43"/>
        <v>0</v>
      </c>
      <c r="G78" s="12">
        <f t="shared" si="43"/>
        <v>0</v>
      </c>
      <c r="H78" s="12">
        <f t="shared" si="43"/>
        <v>0</v>
      </c>
      <c r="I78" s="12">
        <f t="shared" si="43"/>
        <v>0</v>
      </c>
      <c r="J78" s="12">
        <f t="shared" si="43"/>
        <v>0</v>
      </c>
      <c r="K78" s="121"/>
    </row>
    <row r="79" spans="1:11" ht="21" customHeight="1">
      <c r="A79" s="282"/>
      <c r="B79" s="216"/>
      <c r="C79" s="113" t="str">
        <f ca="1">IF(OFFSET('基礎となる財産一覧表'!C$41,(CELL("row",C79)-CELL("row",C$39))/8,0,1,1)="","",OFFSET('基礎となる財産一覧表'!C$41,(CELL("row",C79)-CELL("row",C$39))/8,0,1,1)&amp;"の減殺額")</f>
        <v>&lt;6&gt;の減殺額</v>
      </c>
      <c r="D79" s="100"/>
      <c r="E79" s="12">
        <f aca="true" t="shared" si="44" ref="E79:J79">ROUNDDOWN(IF($E73*E77&gt;E76,E76,$E73*E77),0)</f>
        <v>0</v>
      </c>
      <c r="F79" s="12">
        <f t="shared" si="44"/>
        <v>0</v>
      </c>
      <c r="G79" s="12">
        <f t="shared" si="44"/>
        <v>0</v>
      </c>
      <c r="H79" s="12">
        <f t="shared" si="44"/>
        <v>0</v>
      </c>
      <c r="I79" s="12">
        <f t="shared" si="44"/>
        <v>0</v>
      </c>
      <c r="J79" s="12">
        <f t="shared" si="44"/>
        <v>0</v>
      </c>
      <c r="K79" s="121"/>
    </row>
    <row r="80" spans="1:11" ht="9" customHeight="1">
      <c r="A80" s="282"/>
      <c r="B80" s="216">
        <f ca="1">OFFSET('基礎となる財産一覧表'!B$41,(CELL("row",C87)-CELL("row",C$39))/8,0,1,1)</f>
        <v>7</v>
      </c>
      <c r="C80" s="117"/>
      <c r="D80" s="118"/>
      <c r="E80" s="232"/>
      <c r="F80" s="233"/>
      <c r="G80" s="233"/>
      <c r="H80" s="233"/>
      <c r="I80" s="233"/>
      <c r="J80" s="233"/>
      <c r="K80" s="234"/>
    </row>
    <row r="81" spans="1:11" ht="21" customHeight="1" hidden="1">
      <c r="A81" s="282"/>
      <c r="B81" s="216"/>
      <c r="C81" s="109" t="s">
        <v>57</v>
      </c>
      <c r="D81" s="100"/>
      <c r="E81" s="229">
        <f ca="1">OFFSET($E81,-8,0)-SUM(OFFSET($D81,-3,0):OFFSET(K81,-3,0))</f>
        <v>0</v>
      </c>
      <c r="F81" s="230"/>
      <c r="G81" s="230"/>
      <c r="H81" s="230"/>
      <c r="I81" s="230"/>
      <c r="J81" s="230"/>
      <c r="K81" s="231"/>
    </row>
    <row r="82" spans="1:11" ht="21" customHeight="1" hidden="1">
      <c r="A82" s="282"/>
      <c r="B82" s="216"/>
      <c r="C82" s="112" t="s">
        <v>58</v>
      </c>
      <c r="D82" s="100"/>
      <c r="E82" s="18">
        <f aca="true" ca="1" t="shared" si="45" ref="E82:J82">OFFSET(E82,-8,0)-OFFSET(E82,-4,0)</f>
        <v>0</v>
      </c>
      <c r="F82" s="18">
        <f ca="1" t="shared" si="45"/>
        <v>0</v>
      </c>
      <c r="G82" s="18">
        <f ca="1" t="shared" si="45"/>
        <v>0</v>
      </c>
      <c r="H82" s="18">
        <f ca="1" t="shared" si="45"/>
        <v>0</v>
      </c>
      <c r="I82" s="18">
        <f ca="1" t="shared" si="45"/>
        <v>0</v>
      </c>
      <c r="J82" s="18">
        <f ca="1" t="shared" si="45"/>
        <v>0</v>
      </c>
      <c r="K82" s="121"/>
    </row>
    <row r="83" spans="1:11" ht="21" customHeight="1" hidden="1">
      <c r="A83" s="282"/>
      <c r="B83" s="216"/>
      <c r="C83" s="104" t="str">
        <f>"生前贈与"&amp;B80&amp;"の額  （非表示）"</f>
        <v>生前贈与7の額  （非表示）</v>
      </c>
      <c r="D83" s="99"/>
      <c r="E83" s="84">
        <f ca="1">OFFSET(OFFSET('基礎となる財産一覧表'!$E$41,0,CELL("col",E$1)-CELL("col",$E$1)),(CELL("row",E83)-CELL("row",E$35))/8,0,1,1)</f>
        <v>0</v>
      </c>
      <c r="F83" s="84">
        <f ca="1">OFFSET(OFFSET('基礎となる財産一覧表'!$E$41,0,CELL("col",F$1)-CELL("col",$E$1)),(CELL("row",F83)-CELL("row",F$35))/8,0,1,1)</f>
        <v>0</v>
      </c>
      <c r="G83" s="84">
        <f ca="1">OFFSET(OFFSET('基礎となる財産一覧表'!$E$41,0,CELL("col",G$1)-CELL("col",$E$1)),(CELL("row",G83)-CELL("row",G$35))/8,0,1,1)</f>
        <v>0</v>
      </c>
      <c r="H83" s="84">
        <f ca="1">OFFSET(OFFSET('基礎となる財産一覧表'!$E$41,0,CELL("col",H$1)-CELL("col",$E$1)),(CELL("row",H83)-CELL("row",H$35))/8,0,1,1)</f>
        <v>0</v>
      </c>
      <c r="I83" s="84">
        <f ca="1">OFFSET(OFFSET('基礎となる財産一覧表'!$E$41,0,CELL("col",I$1)-CELL("col",$E$1)),(CELL("row",I83)-CELL("row",I$35))/8,0,1,1)</f>
        <v>0</v>
      </c>
      <c r="J83" s="84">
        <f ca="1">OFFSET(OFFSET('基礎となる財産一覧表'!$E$41,0,CELL("col",J$1)-CELL("col",$E$1)),(CELL("row",J83)-CELL("row",J$35))/8,0,1,1)</f>
        <v>0</v>
      </c>
      <c r="K83" s="121"/>
    </row>
    <row r="84" spans="1:11" ht="21" customHeight="1" hidden="1">
      <c r="A84" s="282"/>
      <c r="B84" s="216"/>
      <c r="C84" s="112" t="s">
        <v>59</v>
      </c>
      <c r="D84" s="100"/>
      <c r="E84" s="18">
        <f aca="true" t="shared" si="46" ref="E84:J84">IF(E82&gt;0,IF(E82-E83&gt;0,E83,E82),0)</f>
        <v>0</v>
      </c>
      <c r="F84" s="18">
        <f t="shared" si="46"/>
        <v>0</v>
      </c>
      <c r="G84" s="18">
        <f t="shared" si="46"/>
        <v>0</v>
      </c>
      <c r="H84" s="18">
        <f t="shared" si="46"/>
        <v>0</v>
      </c>
      <c r="I84" s="18">
        <f t="shared" si="46"/>
        <v>0</v>
      </c>
      <c r="J84" s="18">
        <f t="shared" si="46"/>
        <v>0</v>
      </c>
      <c r="K84" s="121"/>
    </row>
    <row r="85" spans="1:11" ht="21" customHeight="1" hidden="1">
      <c r="A85" s="282"/>
      <c r="B85" s="216"/>
      <c r="C85" s="115" t="s">
        <v>56</v>
      </c>
      <c r="D85" s="100"/>
      <c r="E85" s="17">
        <f aca="true" t="shared" si="47" ref="E85:J85">IF(E84=0,0,IF(SUM($A84:$IV84)=0,0,E84/SUM($A84:$IV84)))</f>
        <v>0</v>
      </c>
      <c r="F85" s="17">
        <f t="shared" si="47"/>
        <v>0</v>
      </c>
      <c r="G85" s="17">
        <f t="shared" si="47"/>
        <v>0</v>
      </c>
      <c r="H85" s="17">
        <f t="shared" si="47"/>
        <v>0</v>
      </c>
      <c r="I85" s="17">
        <f t="shared" si="47"/>
        <v>0</v>
      </c>
      <c r="J85" s="17">
        <f t="shared" si="47"/>
        <v>0</v>
      </c>
      <c r="K85" s="121"/>
    </row>
    <row r="86" spans="1:11" ht="21" customHeight="1" hidden="1">
      <c r="A86" s="282"/>
      <c r="B86" s="216"/>
      <c r="C86" s="113" t="str">
        <f ca="1">IF(OFFSET('基礎となる財産一覧表'!C$41,(CELL("row",C87)-CELL("row",C$39))/8,0,1,1)="","",OFFSET('基礎となる財産一覧表'!C$41,(CELL("row",C87)-CELL("row",C$39))/8,0,1,1)&amp;"の減殺額　（小数点以下計算）（非表示）")</f>
        <v>&lt;7&gt;の減殺額　（小数点以下計算）（非表示）</v>
      </c>
      <c r="D86" s="100"/>
      <c r="E86" s="12">
        <f aca="true" t="shared" si="48" ref="E86:J86">IF($E81*E85&gt;E84,E84,$E81*E85)</f>
        <v>0</v>
      </c>
      <c r="F86" s="12">
        <f t="shared" si="48"/>
        <v>0</v>
      </c>
      <c r="G86" s="12">
        <f t="shared" si="48"/>
        <v>0</v>
      </c>
      <c r="H86" s="12">
        <f t="shared" si="48"/>
        <v>0</v>
      </c>
      <c r="I86" s="12">
        <f t="shared" si="48"/>
        <v>0</v>
      </c>
      <c r="J86" s="12">
        <f t="shared" si="48"/>
        <v>0</v>
      </c>
      <c r="K86" s="121"/>
    </row>
    <row r="87" spans="1:11" ht="21" customHeight="1">
      <c r="A87" s="282"/>
      <c r="B87" s="216"/>
      <c r="C87" s="113" t="str">
        <f ca="1">IF(OFFSET('基礎となる財産一覧表'!C$41,(CELL("row",C87)-CELL("row",C$39))/8,0,1,1)="","",OFFSET('基礎となる財産一覧表'!C$41,(CELL("row",C87)-CELL("row",C$39))/8,0,1,1)&amp;"の減殺額")</f>
        <v>&lt;7&gt;の減殺額</v>
      </c>
      <c r="D87" s="100"/>
      <c r="E87" s="12">
        <f aca="true" t="shared" si="49" ref="E87:J87">ROUNDDOWN(IF($E81*E85&gt;E84,E84,$E81*E85),0)</f>
        <v>0</v>
      </c>
      <c r="F87" s="12">
        <f t="shared" si="49"/>
        <v>0</v>
      </c>
      <c r="G87" s="12">
        <f t="shared" si="49"/>
        <v>0</v>
      </c>
      <c r="H87" s="12">
        <f t="shared" si="49"/>
        <v>0</v>
      </c>
      <c r="I87" s="12">
        <f t="shared" si="49"/>
        <v>0</v>
      </c>
      <c r="J87" s="12">
        <f t="shared" si="49"/>
        <v>0</v>
      </c>
      <c r="K87" s="121"/>
    </row>
    <row r="88" spans="1:11" ht="9" customHeight="1">
      <c r="A88" s="282"/>
      <c r="B88" s="216">
        <f ca="1">OFFSET('基礎となる財産一覧表'!B$41,(CELL("row",C95)-CELL("row",C$39))/8,0,1,1)</f>
        <v>8</v>
      </c>
      <c r="C88" s="117"/>
      <c r="D88" s="118"/>
      <c r="E88" s="232"/>
      <c r="F88" s="233"/>
      <c r="G88" s="233"/>
      <c r="H88" s="233"/>
      <c r="I88" s="233"/>
      <c r="J88" s="233"/>
      <c r="K88" s="234"/>
    </row>
    <row r="89" spans="1:11" ht="21" customHeight="1" hidden="1">
      <c r="A89" s="282"/>
      <c r="B89" s="216"/>
      <c r="C89" s="109" t="s">
        <v>57</v>
      </c>
      <c r="D89" s="100"/>
      <c r="E89" s="229">
        <f ca="1">OFFSET($E89,-8,0)-SUM(OFFSET($D89,-3,0):OFFSET(K89,-3,0))</f>
        <v>0</v>
      </c>
      <c r="F89" s="230"/>
      <c r="G89" s="230"/>
      <c r="H89" s="230"/>
      <c r="I89" s="230"/>
      <c r="J89" s="230"/>
      <c r="K89" s="231"/>
    </row>
    <row r="90" spans="1:11" ht="21" customHeight="1" hidden="1">
      <c r="A90" s="282"/>
      <c r="B90" s="216"/>
      <c r="C90" s="112" t="s">
        <v>58</v>
      </c>
      <c r="D90" s="100"/>
      <c r="E90" s="18">
        <f aca="true" ca="1" t="shared" si="50" ref="E90:J90">OFFSET(E90,-8,0)-OFFSET(E90,-4,0)</f>
        <v>0</v>
      </c>
      <c r="F90" s="18">
        <f ca="1" t="shared" si="50"/>
        <v>0</v>
      </c>
      <c r="G90" s="18">
        <f ca="1" t="shared" si="50"/>
        <v>0</v>
      </c>
      <c r="H90" s="18">
        <f ca="1" t="shared" si="50"/>
        <v>0</v>
      </c>
      <c r="I90" s="18">
        <f ca="1" t="shared" si="50"/>
        <v>0</v>
      </c>
      <c r="J90" s="18">
        <f ca="1" t="shared" si="50"/>
        <v>0</v>
      </c>
      <c r="K90" s="121"/>
    </row>
    <row r="91" spans="1:11" ht="21" customHeight="1" hidden="1">
      <c r="A91" s="282"/>
      <c r="B91" s="216"/>
      <c r="C91" s="104" t="str">
        <f>"生前贈与"&amp;B88&amp;"の額  （非表示）"</f>
        <v>生前贈与8の額  （非表示）</v>
      </c>
      <c r="D91" s="99"/>
      <c r="E91" s="84">
        <f ca="1">OFFSET(OFFSET('基礎となる財産一覧表'!$E$41,0,CELL("col",E$1)-CELL("col",$E$1)),(CELL("row",E91)-CELL("row",E$35))/8,0,1,1)</f>
        <v>0</v>
      </c>
      <c r="F91" s="84">
        <f ca="1">OFFSET(OFFSET('基礎となる財産一覧表'!$E$41,0,CELL("col",F$1)-CELL("col",$E$1)),(CELL("row",F91)-CELL("row",F$35))/8,0,1,1)</f>
        <v>0</v>
      </c>
      <c r="G91" s="84">
        <f ca="1">OFFSET(OFFSET('基礎となる財産一覧表'!$E$41,0,CELL("col",G$1)-CELL("col",$E$1)),(CELL("row",G91)-CELL("row",G$35))/8,0,1,1)</f>
        <v>0</v>
      </c>
      <c r="H91" s="84">
        <f ca="1">OFFSET(OFFSET('基礎となる財産一覧表'!$E$41,0,CELL("col",H$1)-CELL("col",$E$1)),(CELL("row",H91)-CELL("row",H$35))/8,0,1,1)</f>
        <v>0</v>
      </c>
      <c r="I91" s="84">
        <f ca="1">OFFSET(OFFSET('基礎となる財産一覧表'!$E$41,0,CELL("col",I$1)-CELL("col",$E$1)),(CELL("row",I91)-CELL("row",I$35))/8,0,1,1)</f>
        <v>0</v>
      </c>
      <c r="J91" s="84">
        <f ca="1">OFFSET(OFFSET('基礎となる財産一覧表'!$E$41,0,CELL("col",J$1)-CELL("col",$E$1)),(CELL("row",J91)-CELL("row",J$35))/8,0,1,1)</f>
        <v>0</v>
      </c>
      <c r="K91" s="121"/>
    </row>
    <row r="92" spans="1:11" ht="21" customHeight="1" hidden="1">
      <c r="A92" s="282"/>
      <c r="B92" s="216"/>
      <c r="C92" s="112" t="s">
        <v>59</v>
      </c>
      <c r="D92" s="100"/>
      <c r="E92" s="18">
        <f aca="true" t="shared" si="51" ref="E92:J92">IF(E90&gt;0,IF(E90-E91&gt;0,E91,E90),0)</f>
        <v>0</v>
      </c>
      <c r="F92" s="18">
        <f t="shared" si="51"/>
        <v>0</v>
      </c>
      <c r="G92" s="18">
        <f t="shared" si="51"/>
        <v>0</v>
      </c>
      <c r="H92" s="18">
        <f t="shared" si="51"/>
        <v>0</v>
      </c>
      <c r="I92" s="18">
        <f t="shared" si="51"/>
        <v>0</v>
      </c>
      <c r="J92" s="18">
        <f t="shared" si="51"/>
        <v>0</v>
      </c>
      <c r="K92" s="121"/>
    </row>
    <row r="93" spans="1:11" ht="21" customHeight="1" hidden="1">
      <c r="A93" s="282"/>
      <c r="B93" s="216"/>
      <c r="C93" s="115" t="s">
        <v>56</v>
      </c>
      <c r="D93" s="100"/>
      <c r="E93" s="17">
        <f aca="true" t="shared" si="52" ref="E93:J93">IF(E92=0,0,IF(SUM($A92:$IV92)=0,0,E92/SUM($A92:$IV92)))</f>
        <v>0</v>
      </c>
      <c r="F93" s="17">
        <f t="shared" si="52"/>
        <v>0</v>
      </c>
      <c r="G93" s="17">
        <f t="shared" si="52"/>
        <v>0</v>
      </c>
      <c r="H93" s="17">
        <f t="shared" si="52"/>
        <v>0</v>
      </c>
      <c r="I93" s="17">
        <f t="shared" si="52"/>
        <v>0</v>
      </c>
      <c r="J93" s="17">
        <f t="shared" si="52"/>
        <v>0</v>
      </c>
      <c r="K93" s="121"/>
    </row>
    <row r="94" spans="1:11" ht="21" customHeight="1" hidden="1">
      <c r="A94" s="282"/>
      <c r="B94" s="216"/>
      <c r="C94" s="113" t="str">
        <f ca="1">IF(OFFSET('基礎となる財産一覧表'!C$41,(CELL("row",C95)-CELL("row",C$39))/8,0,1,1)="","",OFFSET('基礎となる財産一覧表'!C$41,(CELL("row",C95)-CELL("row",C$39))/8,0,1,1)&amp;"の減殺額　（小数点以下計算）（非表示）")</f>
        <v>&lt;8&gt;の減殺額　（小数点以下計算）（非表示）</v>
      </c>
      <c r="D94" s="100"/>
      <c r="E94" s="12">
        <f aca="true" t="shared" si="53" ref="E94:J94">IF($E89*E93&gt;E92,E92,$E89*E93)</f>
        <v>0</v>
      </c>
      <c r="F94" s="12">
        <f t="shared" si="53"/>
        <v>0</v>
      </c>
      <c r="G94" s="12">
        <f t="shared" si="53"/>
        <v>0</v>
      </c>
      <c r="H94" s="12">
        <f t="shared" si="53"/>
        <v>0</v>
      </c>
      <c r="I94" s="12">
        <f t="shared" si="53"/>
        <v>0</v>
      </c>
      <c r="J94" s="12">
        <f t="shared" si="53"/>
        <v>0</v>
      </c>
      <c r="K94" s="121"/>
    </row>
    <row r="95" spans="1:11" ht="21" customHeight="1">
      <c r="A95" s="282"/>
      <c r="B95" s="216"/>
      <c r="C95" s="113" t="str">
        <f ca="1">IF(OFFSET('基礎となる財産一覧表'!C$41,(CELL("row",C95)-CELL("row",C$39))/8,0,1,1)="","",OFFSET('基礎となる財産一覧表'!C$41,(CELL("row",C95)-CELL("row",C$39))/8,0,1,1)&amp;"の減殺額")</f>
        <v>&lt;8&gt;の減殺額</v>
      </c>
      <c r="D95" s="100"/>
      <c r="E95" s="12">
        <f aca="true" t="shared" si="54" ref="E95:J95">ROUNDDOWN(IF($E89*E93&gt;E92,E92,$E89*E93),0)</f>
        <v>0</v>
      </c>
      <c r="F95" s="12">
        <f t="shared" si="54"/>
        <v>0</v>
      </c>
      <c r="G95" s="12">
        <f t="shared" si="54"/>
        <v>0</v>
      </c>
      <c r="H95" s="12">
        <f t="shared" si="54"/>
        <v>0</v>
      </c>
      <c r="I95" s="12">
        <f t="shared" si="54"/>
        <v>0</v>
      </c>
      <c r="J95" s="12">
        <f t="shared" si="54"/>
        <v>0</v>
      </c>
      <c r="K95" s="121"/>
    </row>
    <row r="96" spans="1:11" ht="9" customHeight="1">
      <c r="A96" s="282"/>
      <c r="B96" s="216">
        <f ca="1">OFFSET('基礎となる財産一覧表'!B$41,(CELL("row",C103)-CELL("row",C$39))/8,0,1,1)</f>
        <v>9</v>
      </c>
      <c r="C96" s="117"/>
      <c r="D96" s="118"/>
      <c r="E96" s="232"/>
      <c r="F96" s="233"/>
      <c r="G96" s="233"/>
      <c r="H96" s="233"/>
      <c r="I96" s="233"/>
      <c r="J96" s="233"/>
      <c r="K96" s="234"/>
    </row>
    <row r="97" spans="1:11" ht="21" customHeight="1" hidden="1">
      <c r="A97" s="282"/>
      <c r="B97" s="216"/>
      <c r="C97" s="109" t="s">
        <v>57</v>
      </c>
      <c r="D97" s="100"/>
      <c r="E97" s="229">
        <f ca="1">OFFSET($E97,-8,0)-SUM(OFFSET($D97,-3,0):OFFSET(K97,-3,0))</f>
        <v>0</v>
      </c>
      <c r="F97" s="230"/>
      <c r="G97" s="230"/>
      <c r="H97" s="230"/>
      <c r="I97" s="230"/>
      <c r="J97" s="230"/>
      <c r="K97" s="231"/>
    </row>
    <row r="98" spans="1:11" ht="21" customHeight="1" hidden="1">
      <c r="A98" s="282"/>
      <c r="B98" s="216"/>
      <c r="C98" s="112" t="s">
        <v>58</v>
      </c>
      <c r="D98" s="100"/>
      <c r="E98" s="18">
        <f aca="true" ca="1" t="shared" si="55" ref="E98:J98">OFFSET(E98,-8,0)-OFFSET(E98,-4,0)</f>
        <v>0</v>
      </c>
      <c r="F98" s="18">
        <f ca="1" t="shared" si="55"/>
        <v>0</v>
      </c>
      <c r="G98" s="18">
        <f ca="1" t="shared" si="55"/>
        <v>0</v>
      </c>
      <c r="H98" s="18">
        <f ca="1" t="shared" si="55"/>
        <v>0</v>
      </c>
      <c r="I98" s="18">
        <f ca="1" t="shared" si="55"/>
        <v>0</v>
      </c>
      <c r="J98" s="18">
        <f ca="1" t="shared" si="55"/>
        <v>0</v>
      </c>
      <c r="K98" s="121"/>
    </row>
    <row r="99" spans="1:11" ht="21" customHeight="1" hidden="1">
      <c r="A99" s="282"/>
      <c r="B99" s="216"/>
      <c r="C99" s="104" t="str">
        <f>"生前贈与"&amp;B96&amp;"の額  （非表示）"</f>
        <v>生前贈与9の額  （非表示）</v>
      </c>
      <c r="D99" s="99"/>
      <c r="E99" s="84">
        <f ca="1">OFFSET(OFFSET('基礎となる財産一覧表'!$E$41,0,CELL("col",E$1)-CELL("col",$E$1)),(CELL("row",E99)-CELL("row",E$35))/8,0,1,1)</f>
        <v>0</v>
      </c>
      <c r="F99" s="84">
        <f ca="1">OFFSET(OFFSET('基礎となる財産一覧表'!$E$41,0,CELL("col",F$1)-CELL("col",$E$1)),(CELL("row",F99)-CELL("row",F$35))/8,0,1,1)</f>
        <v>0</v>
      </c>
      <c r="G99" s="84">
        <f ca="1">OFFSET(OFFSET('基礎となる財産一覧表'!$E$41,0,CELL("col",G$1)-CELL("col",$E$1)),(CELL("row",G99)-CELL("row",G$35))/8,0,1,1)</f>
        <v>0</v>
      </c>
      <c r="H99" s="84">
        <f ca="1">OFFSET(OFFSET('基礎となる財産一覧表'!$E$41,0,CELL("col",H$1)-CELL("col",$E$1)),(CELL("row",H99)-CELL("row",H$35))/8,0,1,1)</f>
        <v>0</v>
      </c>
      <c r="I99" s="84">
        <f ca="1">OFFSET(OFFSET('基礎となる財産一覧表'!$E$41,0,CELL("col",I$1)-CELL("col",$E$1)),(CELL("row",I99)-CELL("row",I$35))/8,0,1,1)</f>
        <v>0</v>
      </c>
      <c r="J99" s="84">
        <f ca="1">OFFSET(OFFSET('基礎となる財産一覧表'!$E$41,0,CELL("col",J$1)-CELL("col",$E$1)),(CELL("row",J99)-CELL("row",J$35))/8,0,1,1)</f>
        <v>0</v>
      </c>
      <c r="K99" s="121"/>
    </row>
    <row r="100" spans="1:11" ht="21" customHeight="1" hidden="1">
      <c r="A100" s="282"/>
      <c r="B100" s="216"/>
      <c r="C100" s="112" t="s">
        <v>59</v>
      </c>
      <c r="D100" s="100"/>
      <c r="E100" s="18">
        <f aca="true" t="shared" si="56" ref="E100:J100">IF(E98&gt;0,IF(E98-E99&gt;0,E99,E98),0)</f>
        <v>0</v>
      </c>
      <c r="F100" s="18">
        <f t="shared" si="56"/>
        <v>0</v>
      </c>
      <c r="G100" s="18">
        <f t="shared" si="56"/>
        <v>0</v>
      </c>
      <c r="H100" s="18">
        <f t="shared" si="56"/>
        <v>0</v>
      </c>
      <c r="I100" s="18">
        <f t="shared" si="56"/>
        <v>0</v>
      </c>
      <c r="J100" s="18">
        <f t="shared" si="56"/>
        <v>0</v>
      </c>
      <c r="K100" s="121"/>
    </row>
    <row r="101" spans="1:11" ht="21" customHeight="1" hidden="1">
      <c r="A101" s="282"/>
      <c r="B101" s="216"/>
      <c r="C101" s="115" t="s">
        <v>56</v>
      </c>
      <c r="D101" s="100"/>
      <c r="E101" s="17">
        <f aca="true" t="shared" si="57" ref="E101:J101">IF(E100=0,0,IF(SUM($A100:$IV100)=0,0,E100/SUM($A100:$IV100)))</f>
        <v>0</v>
      </c>
      <c r="F101" s="17">
        <f t="shared" si="57"/>
        <v>0</v>
      </c>
      <c r="G101" s="17">
        <f t="shared" si="57"/>
        <v>0</v>
      </c>
      <c r="H101" s="17">
        <f t="shared" si="57"/>
        <v>0</v>
      </c>
      <c r="I101" s="17">
        <f t="shared" si="57"/>
        <v>0</v>
      </c>
      <c r="J101" s="17">
        <f t="shared" si="57"/>
        <v>0</v>
      </c>
      <c r="K101" s="121"/>
    </row>
    <row r="102" spans="1:11" ht="21" customHeight="1" hidden="1">
      <c r="A102" s="282"/>
      <c r="B102" s="216"/>
      <c r="C102" s="113" t="str">
        <f ca="1">IF(OFFSET('基礎となる財産一覧表'!C$41,(CELL("row",C103)-CELL("row",C$39))/8,0,1,1)="","",OFFSET('基礎となる財産一覧表'!C$41,(CELL("row",C103)-CELL("row",C$39))/8,0,1,1)&amp;"の減殺額　（小数点以下計算）（非表示）")</f>
        <v>&lt;9&gt;の減殺額　（小数点以下計算）（非表示）</v>
      </c>
      <c r="D102" s="100"/>
      <c r="E102" s="12">
        <f aca="true" t="shared" si="58" ref="E102:J102">IF($E97*E101&gt;E100,E100,$E97*E101)</f>
        <v>0</v>
      </c>
      <c r="F102" s="12">
        <f t="shared" si="58"/>
        <v>0</v>
      </c>
      <c r="G102" s="12">
        <f t="shared" si="58"/>
        <v>0</v>
      </c>
      <c r="H102" s="12">
        <f t="shared" si="58"/>
        <v>0</v>
      </c>
      <c r="I102" s="12">
        <f t="shared" si="58"/>
        <v>0</v>
      </c>
      <c r="J102" s="12">
        <f t="shared" si="58"/>
        <v>0</v>
      </c>
      <c r="K102" s="121"/>
    </row>
    <row r="103" spans="1:11" ht="21" customHeight="1">
      <c r="A103" s="282"/>
      <c r="B103" s="216"/>
      <c r="C103" s="113" t="str">
        <f ca="1">IF(OFFSET('基礎となる財産一覧表'!C$41,(CELL("row",C103)-CELL("row",C$39))/8,0,1,1)="","",OFFSET('基礎となる財産一覧表'!C$41,(CELL("row",C103)-CELL("row",C$39))/8,0,1,1)&amp;"の減殺額")</f>
        <v>&lt;9&gt;の減殺額</v>
      </c>
      <c r="D103" s="100"/>
      <c r="E103" s="12">
        <f aca="true" t="shared" si="59" ref="E103:J103">ROUNDDOWN(IF($E97*E101&gt;E100,E100,$E97*E101),0)</f>
        <v>0</v>
      </c>
      <c r="F103" s="12">
        <f t="shared" si="59"/>
        <v>0</v>
      </c>
      <c r="G103" s="12">
        <f t="shared" si="59"/>
        <v>0</v>
      </c>
      <c r="H103" s="12">
        <f t="shared" si="59"/>
        <v>0</v>
      </c>
      <c r="I103" s="12">
        <f t="shared" si="59"/>
        <v>0</v>
      </c>
      <c r="J103" s="12">
        <f t="shared" si="59"/>
        <v>0</v>
      </c>
      <c r="K103" s="121"/>
    </row>
    <row r="104" spans="1:11" ht="9" customHeight="1">
      <c r="A104" s="282"/>
      <c r="B104" s="216">
        <f ca="1">OFFSET('基礎となる財産一覧表'!B$41,(CELL("row",C111)-CELL("row",C$39))/8,0,1,1)</f>
        <v>10</v>
      </c>
      <c r="C104" s="117"/>
      <c r="D104" s="118"/>
      <c r="E104" s="232"/>
      <c r="F104" s="233"/>
      <c r="G104" s="233"/>
      <c r="H104" s="233"/>
      <c r="I104" s="233"/>
      <c r="J104" s="233"/>
      <c r="K104" s="234"/>
    </row>
    <row r="105" spans="1:11" ht="21" customHeight="1" hidden="1">
      <c r="A105" s="282"/>
      <c r="B105" s="216"/>
      <c r="C105" s="109" t="s">
        <v>57</v>
      </c>
      <c r="D105" s="100"/>
      <c r="E105" s="229">
        <f ca="1">OFFSET($E105,-8,0)-SUM(OFFSET($D105,-3,0):OFFSET(K105,-3,0))</f>
        <v>0</v>
      </c>
      <c r="F105" s="230"/>
      <c r="G105" s="230"/>
      <c r="H105" s="230"/>
      <c r="I105" s="230"/>
      <c r="J105" s="230"/>
      <c r="K105" s="231"/>
    </row>
    <row r="106" spans="1:11" ht="21" customHeight="1" hidden="1">
      <c r="A106" s="282"/>
      <c r="B106" s="216"/>
      <c r="C106" s="112" t="s">
        <v>58</v>
      </c>
      <c r="D106" s="100"/>
      <c r="E106" s="18">
        <f aca="true" ca="1" t="shared" si="60" ref="E106:J106">OFFSET(E106,-8,0)-OFFSET(E106,-4,0)</f>
        <v>0</v>
      </c>
      <c r="F106" s="18">
        <f ca="1" t="shared" si="60"/>
        <v>0</v>
      </c>
      <c r="G106" s="18">
        <f ca="1" t="shared" si="60"/>
        <v>0</v>
      </c>
      <c r="H106" s="18">
        <f ca="1" t="shared" si="60"/>
        <v>0</v>
      </c>
      <c r="I106" s="18">
        <f ca="1" t="shared" si="60"/>
        <v>0</v>
      </c>
      <c r="J106" s="18">
        <f ca="1" t="shared" si="60"/>
        <v>0</v>
      </c>
      <c r="K106" s="121"/>
    </row>
    <row r="107" spans="1:11" ht="21" customHeight="1" hidden="1">
      <c r="A107" s="282"/>
      <c r="B107" s="216"/>
      <c r="C107" s="104" t="str">
        <f>"生前贈与"&amp;B104&amp;"の額  （非表示）"</f>
        <v>生前贈与10の額  （非表示）</v>
      </c>
      <c r="D107" s="99"/>
      <c r="E107" s="84">
        <f ca="1">OFFSET(OFFSET('基礎となる財産一覧表'!$E$41,0,CELL("col",E$1)-CELL("col",$E$1)),(CELL("row",E107)-CELL("row",E$35))/8,0,1,1)</f>
        <v>0</v>
      </c>
      <c r="F107" s="84">
        <f ca="1">OFFSET(OFFSET('基礎となる財産一覧表'!$E$41,0,CELL("col",F$1)-CELL("col",$E$1)),(CELL("row",F107)-CELL("row",F$35))/8,0,1,1)</f>
        <v>0</v>
      </c>
      <c r="G107" s="84">
        <f ca="1">OFFSET(OFFSET('基礎となる財産一覧表'!$E$41,0,CELL("col",G$1)-CELL("col",$E$1)),(CELL("row",G107)-CELL("row",G$35))/8,0,1,1)</f>
        <v>0</v>
      </c>
      <c r="H107" s="84">
        <f ca="1">OFFSET(OFFSET('基礎となる財産一覧表'!$E$41,0,CELL("col",H$1)-CELL("col",$E$1)),(CELL("row",H107)-CELL("row",H$35))/8,0,1,1)</f>
        <v>0</v>
      </c>
      <c r="I107" s="84">
        <f ca="1">OFFSET(OFFSET('基礎となる財産一覧表'!$E$41,0,CELL("col",I$1)-CELL("col",$E$1)),(CELL("row",I107)-CELL("row",I$35))/8,0,1,1)</f>
        <v>0</v>
      </c>
      <c r="J107" s="84">
        <f ca="1">OFFSET(OFFSET('基礎となる財産一覧表'!$E$41,0,CELL("col",J$1)-CELL("col",$E$1)),(CELL("row",J107)-CELL("row",J$35))/8,0,1,1)</f>
        <v>0</v>
      </c>
      <c r="K107" s="121"/>
    </row>
    <row r="108" spans="1:11" ht="21" customHeight="1" hidden="1">
      <c r="A108" s="282"/>
      <c r="B108" s="216"/>
      <c r="C108" s="112" t="s">
        <v>59</v>
      </c>
      <c r="D108" s="100"/>
      <c r="E108" s="18">
        <f aca="true" t="shared" si="61" ref="E108:J108">IF(E106&gt;0,IF(E106-E107&gt;0,E107,E106),0)</f>
        <v>0</v>
      </c>
      <c r="F108" s="18">
        <f t="shared" si="61"/>
        <v>0</v>
      </c>
      <c r="G108" s="18">
        <f t="shared" si="61"/>
        <v>0</v>
      </c>
      <c r="H108" s="18">
        <f t="shared" si="61"/>
        <v>0</v>
      </c>
      <c r="I108" s="18">
        <f t="shared" si="61"/>
        <v>0</v>
      </c>
      <c r="J108" s="18">
        <f t="shared" si="61"/>
        <v>0</v>
      </c>
      <c r="K108" s="121"/>
    </row>
    <row r="109" spans="1:11" ht="21" customHeight="1" hidden="1">
      <c r="A109" s="282"/>
      <c r="B109" s="216"/>
      <c r="C109" s="115" t="s">
        <v>56</v>
      </c>
      <c r="D109" s="100"/>
      <c r="E109" s="17">
        <f aca="true" t="shared" si="62" ref="E109:J109">IF(E108=0,0,IF(SUM($A108:$IV108)=0,0,E108/SUM($A108:$IV108)))</f>
        <v>0</v>
      </c>
      <c r="F109" s="17">
        <f t="shared" si="62"/>
        <v>0</v>
      </c>
      <c r="G109" s="17">
        <f t="shared" si="62"/>
        <v>0</v>
      </c>
      <c r="H109" s="17">
        <f t="shared" si="62"/>
        <v>0</v>
      </c>
      <c r="I109" s="17">
        <f t="shared" si="62"/>
        <v>0</v>
      </c>
      <c r="J109" s="17">
        <f t="shared" si="62"/>
        <v>0</v>
      </c>
      <c r="K109" s="121"/>
    </row>
    <row r="110" spans="1:11" ht="21" customHeight="1" hidden="1">
      <c r="A110" s="282"/>
      <c r="B110" s="216"/>
      <c r="C110" s="113" t="str">
        <f ca="1">IF(OFFSET('基礎となる財産一覧表'!C$41,(CELL("row",C111)-CELL("row",C$39))/8,0,1,1)="","",OFFSET('基礎となる財産一覧表'!C$41,(CELL("row",C111)-CELL("row",C$39))/8,0,1,1)&amp;"の減殺額　（小数点以下計算）（非表示）")</f>
        <v>&lt;10&gt;の減殺額　（小数点以下計算）（非表示）</v>
      </c>
      <c r="D110" s="100"/>
      <c r="E110" s="12">
        <f aca="true" t="shared" si="63" ref="E110:J110">IF($E105*E109&gt;E108,E108,$E105*E109)</f>
        <v>0</v>
      </c>
      <c r="F110" s="12">
        <f t="shared" si="63"/>
        <v>0</v>
      </c>
      <c r="G110" s="12">
        <f t="shared" si="63"/>
        <v>0</v>
      </c>
      <c r="H110" s="12">
        <f t="shared" si="63"/>
        <v>0</v>
      </c>
      <c r="I110" s="12">
        <f t="shared" si="63"/>
        <v>0</v>
      </c>
      <c r="J110" s="12">
        <f t="shared" si="63"/>
        <v>0</v>
      </c>
      <c r="K110" s="121"/>
    </row>
    <row r="111" spans="1:11" ht="21" customHeight="1">
      <c r="A111" s="282"/>
      <c r="B111" s="216"/>
      <c r="C111" s="113" t="str">
        <f ca="1">IF(OFFSET('基礎となる財産一覧表'!C$41,(CELL("row",C111)-CELL("row",C$39))/8,0,1,1)="","",OFFSET('基礎となる財産一覧表'!C$41,(CELL("row",C111)-CELL("row",C$39))/8,0,1,1)&amp;"の減殺額")</f>
        <v>&lt;10&gt;の減殺額</v>
      </c>
      <c r="D111" s="100"/>
      <c r="E111" s="12">
        <f aca="true" t="shared" si="64" ref="E111:J111">ROUNDDOWN(IF($E105*E109&gt;E108,E108,$E105*E109),0)</f>
        <v>0</v>
      </c>
      <c r="F111" s="12">
        <f t="shared" si="64"/>
        <v>0</v>
      </c>
      <c r="G111" s="12">
        <f t="shared" si="64"/>
        <v>0</v>
      </c>
      <c r="H111" s="12">
        <f t="shared" si="64"/>
        <v>0</v>
      </c>
      <c r="I111" s="12">
        <f t="shared" si="64"/>
        <v>0</v>
      </c>
      <c r="J111" s="12">
        <f t="shared" si="64"/>
        <v>0</v>
      </c>
      <c r="K111" s="121"/>
    </row>
    <row r="112" spans="1:11" ht="9" customHeight="1" thickBot="1">
      <c r="A112" s="283"/>
      <c r="B112" s="107"/>
      <c r="C112" s="117"/>
      <c r="D112" s="118"/>
      <c r="E112" s="232"/>
      <c r="F112" s="233"/>
      <c r="G112" s="233"/>
      <c r="H112" s="233"/>
      <c r="I112" s="233"/>
      <c r="J112" s="233"/>
      <c r="K112" s="234"/>
    </row>
    <row r="113" spans="1:11" ht="22.5" customHeight="1" hidden="1">
      <c r="A113" s="298"/>
      <c r="B113" s="273"/>
      <c r="C113" s="110" t="s">
        <v>19</v>
      </c>
      <c r="D113" s="105"/>
      <c r="E113" s="229">
        <f ca="1">OFFSET($E113,-8,0)-SUM(OFFSET($D113,-3,0):OFFSET(K113,-3,0))</f>
        <v>0</v>
      </c>
      <c r="F113" s="230"/>
      <c r="G113" s="230"/>
      <c r="H113" s="230"/>
      <c r="I113" s="230"/>
      <c r="J113" s="230"/>
      <c r="K113" s="231"/>
    </row>
    <row r="114" spans="1:11" ht="22.5" customHeight="1" hidden="1" thickBot="1">
      <c r="A114" s="299"/>
      <c r="B114" s="274"/>
      <c r="C114" s="116" t="s">
        <v>27</v>
      </c>
      <c r="D114" s="106"/>
      <c r="E114" s="18">
        <f aca="true" ca="1" t="shared" si="65" ref="E114:J114">OFFSET(E114,-8,0)-OFFSET(E114,-4,0)</f>
        <v>0</v>
      </c>
      <c r="F114" s="18">
        <f ca="1" t="shared" si="65"/>
        <v>0</v>
      </c>
      <c r="G114" s="18">
        <f ca="1" t="shared" si="65"/>
        <v>0</v>
      </c>
      <c r="H114" s="18">
        <f ca="1" t="shared" si="65"/>
        <v>0</v>
      </c>
      <c r="I114" s="18">
        <f ca="1" t="shared" si="65"/>
        <v>0</v>
      </c>
      <c r="J114" s="18">
        <f ca="1" t="shared" si="65"/>
        <v>0</v>
      </c>
      <c r="K114" s="119"/>
    </row>
    <row r="115" spans="1:11" ht="13.5" customHeight="1">
      <c r="A115" s="284" t="s">
        <v>68</v>
      </c>
      <c r="B115" s="284"/>
      <c r="C115" s="284"/>
      <c r="D115" s="284"/>
      <c r="E115" s="284"/>
      <c r="F115" s="284"/>
      <c r="G115" s="284"/>
      <c r="H115" s="284"/>
      <c r="I115" s="284"/>
      <c r="J115" s="68"/>
      <c r="K115" s="122"/>
    </row>
  </sheetData>
  <sheetProtection insertColumns="0"/>
  <mergeCells count="71">
    <mergeCell ref="A115:I115"/>
    <mergeCell ref="A1:C2"/>
    <mergeCell ref="A10:C10"/>
    <mergeCell ref="A24:C24"/>
    <mergeCell ref="A22:C22"/>
    <mergeCell ref="A13:C13"/>
    <mergeCell ref="A16:C16"/>
    <mergeCell ref="A113:A114"/>
    <mergeCell ref="A23:C23"/>
    <mergeCell ref="A20:C20"/>
    <mergeCell ref="B113:B114"/>
    <mergeCell ref="A29:C29"/>
    <mergeCell ref="E88:K88"/>
    <mergeCell ref="E81:K81"/>
    <mergeCell ref="A33:C33"/>
    <mergeCell ref="A35:A112"/>
    <mergeCell ref="E49:K49"/>
    <mergeCell ref="E56:K56"/>
    <mergeCell ref="E97:K97"/>
    <mergeCell ref="E96:K96"/>
    <mergeCell ref="E89:K89"/>
    <mergeCell ref="A32:C32"/>
    <mergeCell ref="A18:C18"/>
    <mergeCell ref="A21:C21"/>
    <mergeCell ref="A27:C27"/>
    <mergeCell ref="B40:B47"/>
    <mergeCell ref="B48:B55"/>
    <mergeCell ref="A19:C19"/>
    <mergeCell ref="A30:C30"/>
    <mergeCell ref="A17:C17"/>
    <mergeCell ref="A11:C11"/>
    <mergeCell ref="A12:C12"/>
    <mergeCell ref="A25:C25"/>
    <mergeCell ref="A3:B7"/>
    <mergeCell ref="A8:B9"/>
    <mergeCell ref="A14:C14"/>
    <mergeCell ref="A15:C15"/>
    <mergeCell ref="E57:K57"/>
    <mergeCell ref="E64:K64"/>
    <mergeCell ref="E33:K33"/>
    <mergeCell ref="E40:K40"/>
    <mergeCell ref="E41:K41"/>
    <mergeCell ref="E5:K5"/>
    <mergeCell ref="E10:K10"/>
    <mergeCell ref="E11:K11"/>
    <mergeCell ref="E12:K12"/>
    <mergeCell ref="E7:K7"/>
    <mergeCell ref="E9:K9"/>
    <mergeCell ref="E6:K6"/>
    <mergeCell ref="E27:K27"/>
    <mergeCell ref="E113:K113"/>
    <mergeCell ref="E104:K104"/>
    <mergeCell ref="E105:K105"/>
    <mergeCell ref="E112:K112"/>
    <mergeCell ref="E65:K65"/>
    <mergeCell ref="E48:K48"/>
    <mergeCell ref="E72:K72"/>
    <mergeCell ref="E73:K73"/>
    <mergeCell ref="E80:K80"/>
    <mergeCell ref="A31:C31"/>
    <mergeCell ref="B35:B39"/>
    <mergeCell ref="B56:B63"/>
    <mergeCell ref="A26:C26"/>
    <mergeCell ref="A28:C28"/>
    <mergeCell ref="A34:C34"/>
    <mergeCell ref="B96:B103"/>
    <mergeCell ref="B104:B111"/>
    <mergeCell ref="B64:B71"/>
    <mergeCell ref="B72:B79"/>
    <mergeCell ref="B80:B87"/>
    <mergeCell ref="B88:B95"/>
  </mergeCells>
  <printOptions horizontalCentered="1"/>
  <pageMargins left="0.984251968503937" right="0.5905511811023623" top="0.984251968503937" bottom="0.5905511811023623" header="0.5905511811023623" footer="0.5118110236220472"/>
  <pageSetup fitToHeight="1" fitToWidth="1" horizontalDpi="600" verticalDpi="600" orientation="landscape" paperSize="8" scale="95" r:id="rId1"/>
  <headerFooter alignWithMargins="0">
    <oddHeader>&amp;C&amp;"ＭＳ Ｐ明朝,標準"&amp;14遺  留  分  減  殺  計  算  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KAKIHARA</cp:lastModifiedBy>
  <cp:lastPrinted>2010-12-21T05:07:46Z</cp:lastPrinted>
  <dcterms:created xsi:type="dcterms:W3CDTF">2003-01-17T05:42:36Z</dcterms:created>
  <dcterms:modified xsi:type="dcterms:W3CDTF">2011-02-14T07:53:13Z</dcterms:modified>
  <cp:category/>
  <cp:version/>
  <cp:contentType/>
  <cp:contentStatus/>
</cp:coreProperties>
</file>